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13_ncr:1_{09269AEA-3713-4ADB-989A-12DD0EA8DD8A}" xr6:coauthVersionLast="47" xr6:coauthVersionMax="47" xr10:uidLastSave="{00000000-0000-0000-0000-000000000000}"/>
  <bookViews>
    <workbookView xWindow="-120" yWindow="-120" windowWidth="28350" windowHeight="13980" tabRatio="500" xr2:uid="{00000000-000D-0000-FFFF-FFFF00000000}"/>
  </bookViews>
  <sheets>
    <sheet name="Crab nebula expansion 1956-1999" sheetId="1" r:id="rId1"/>
    <sheet name="Crab nebula expansion 1956-19-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14" i="2" l="1"/>
  <c r="Q14" i="2"/>
  <c r="W14" i="2" s="1"/>
  <c r="P14" i="2"/>
  <c r="N14" i="2"/>
  <c r="O14" i="2" s="1"/>
  <c r="M14" i="2"/>
  <c r="L14" i="2"/>
  <c r="J14" i="2"/>
  <c r="I14" i="2"/>
  <c r="G14" i="2"/>
  <c r="F14" i="2"/>
  <c r="D14" i="2"/>
  <c r="C14" i="2"/>
  <c r="W13" i="2"/>
  <c r="T13" i="2"/>
  <c r="V13" i="2" s="1"/>
  <c r="S13" i="2"/>
  <c r="Q13" i="2"/>
  <c r="R13" i="2" s="1"/>
  <c r="P13" i="2"/>
  <c r="O13" i="2"/>
  <c r="N13" i="2"/>
  <c r="M13" i="2"/>
  <c r="L13" i="2"/>
  <c r="J13" i="2"/>
  <c r="I13" i="2"/>
  <c r="G13" i="2"/>
  <c r="F13" i="2"/>
  <c r="D13" i="2"/>
  <c r="C13" i="2"/>
  <c r="S12" i="2"/>
  <c r="R12" i="2"/>
  <c r="Q12" i="2"/>
  <c r="N12" i="2"/>
  <c r="M12" i="2"/>
  <c r="L12" i="2"/>
  <c r="J12" i="2"/>
  <c r="I12" i="2"/>
  <c r="G12" i="2"/>
  <c r="F12" i="2"/>
  <c r="D12" i="2"/>
  <c r="C12" i="2"/>
  <c r="Q11" i="2"/>
  <c r="N11" i="2"/>
  <c r="P11" i="2" s="1"/>
  <c r="M11" i="2"/>
  <c r="L11" i="2"/>
  <c r="J11" i="2"/>
  <c r="I11" i="2"/>
  <c r="G11" i="2"/>
  <c r="F11" i="2"/>
  <c r="D11" i="2"/>
  <c r="C11" i="2"/>
  <c r="T10" i="2"/>
  <c r="Q10" i="2"/>
  <c r="W10" i="2" s="1"/>
  <c r="P10" i="2"/>
  <c r="N10" i="2"/>
  <c r="O10" i="2" s="1"/>
  <c r="M10" i="2"/>
  <c r="L10" i="2"/>
  <c r="J10" i="2"/>
  <c r="I10" i="2"/>
  <c r="G10" i="2"/>
  <c r="F10" i="2"/>
  <c r="D10" i="2"/>
  <c r="C10" i="2"/>
  <c r="W9" i="2"/>
  <c r="T9" i="2"/>
  <c r="V9" i="2" s="1"/>
  <c r="S9" i="2"/>
  <c r="Q9" i="2"/>
  <c r="R9" i="2" s="1"/>
  <c r="P9" i="2"/>
  <c r="O9" i="2"/>
  <c r="N9" i="2"/>
  <c r="M9" i="2"/>
  <c r="L9" i="2"/>
  <c r="J9" i="2"/>
  <c r="I9" i="2"/>
  <c r="G9" i="2"/>
  <c r="F9" i="2"/>
  <c r="D9" i="2"/>
  <c r="C9" i="2"/>
  <c r="S8" i="2"/>
  <c r="R8" i="2"/>
  <c r="Q8" i="2"/>
  <c r="N8" i="2"/>
  <c r="M8" i="2"/>
  <c r="L8" i="2"/>
  <c r="J8" i="2"/>
  <c r="I8" i="2"/>
  <c r="G8" i="2"/>
  <c r="F8" i="2"/>
  <c r="D8" i="2"/>
  <c r="C8" i="2"/>
  <c r="Q7" i="2"/>
  <c r="N7" i="2"/>
  <c r="P7" i="2" s="1"/>
  <c r="M7" i="2"/>
  <c r="L7" i="2"/>
  <c r="J7" i="2"/>
  <c r="I7" i="2"/>
  <c r="G7" i="2"/>
  <c r="F7" i="2"/>
  <c r="D7" i="2"/>
  <c r="C7" i="2"/>
  <c r="T6" i="2"/>
  <c r="Q6" i="2"/>
  <c r="W6" i="2" s="1"/>
  <c r="X6" i="2" s="1"/>
  <c r="AB6" i="2" s="1"/>
  <c r="P6" i="2"/>
  <c r="N6" i="2"/>
  <c r="O6" i="2" s="1"/>
  <c r="M6" i="2"/>
  <c r="L6" i="2"/>
  <c r="J6" i="2"/>
  <c r="I6" i="2"/>
  <c r="G6" i="2"/>
  <c r="F6" i="2"/>
  <c r="D6" i="2"/>
  <c r="C6" i="2"/>
  <c r="W5" i="2"/>
  <c r="T5" i="2"/>
  <c r="V5" i="2" s="1"/>
  <c r="S5" i="2"/>
  <c r="Q5" i="2"/>
  <c r="R5" i="2" s="1"/>
  <c r="P5" i="2"/>
  <c r="O5" i="2"/>
  <c r="N5" i="2"/>
  <c r="M5" i="2"/>
  <c r="L5" i="2"/>
  <c r="J5" i="2"/>
  <c r="I5" i="2"/>
  <c r="G5" i="2"/>
  <c r="F5" i="2"/>
  <c r="D5" i="2"/>
  <c r="C5" i="2"/>
  <c r="T4" i="2"/>
  <c r="Q4" i="2"/>
  <c r="S4" i="2" s="1"/>
  <c r="P4" i="2"/>
  <c r="N4" i="2"/>
  <c r="O4" i="2" s="1"/>
  <c r="M4" i="2"/>
  <c r="L4" i="2"/>
  <c r="J4" i="2"/>
  <c r="I4" i="2"/>
  <c r="G4" i="2"/>
  <c r="F4" i="2"/>
  <c r="D4" i="2"/>
  <c r="C4" i="2"/>
  <c r="Q3" i="2"/>
  <c r="N3" i="2"/>
  <c r="P3" i="2" s="1"/>
  <c r="M3" i="2"/>
  <c r="L3" i="2"/>
  <c r="J3" i="2"/>
  <c r="I3" i="2"/>
  <c r="G3" i="2"/>
  <c r="F3" i="2"/>
  <c r="D3" i="2"/>
  <c r="C3" i="2"/>
  <c r="S2" i="2"/>
  <c r="R2" i="2"/>
  <c r="Q2" i="2"/>
  <c r="N2" i="2"/>
  <c r="M2" i="2"/>
  <c r="L2" i="2"/>
  <c r="J2" i="2"/>
  <c r="I2" i="2"/>
  <c r="G2" i="2"/>
  <c r="F2" i="2"/>
  <c r="D2" i="2"/>
  <c r="C2" i="2"/>
  <c r="H14" i="1"/>
  <c r="I14" i="1" s="1"/>
  <c r="J14" i="1" s="1"/>
  <c r="G14" i="1"/>
  <c r="F14" i="1"/>
  <c r="I13" i="1"/>
  <c r="J13" i="1" s="1"/>
  <c r="G13" i="1"/>
  <c r="H13" i="1" s="1"/>
  <c r="F13" i="1"/>
  <c r="G12" i="1"/>
  <c r="F12" i="1"/>
  <c r="G11" i="1"/>
  <c r="F11" i="1"/>
  <c r="I10" i="1"/>
  <c r="J10" i="1" s="1"/>
  <c r="H10" i="1"/>
  <c r="G10" i="1"/>
  <c r="F10" i="1"/>
  <c r="G9" i="1"/>
  <c r="H9" i="1" s="1"/>
  <c r="I9" i="1" s="1"/>
  <c r="J9" i="1" s="1"/>
  <c r="F9" i="1"/>
  <c r="G8" i="1"/>
  <c r="F8" i="1"/>
  <c r="G7" i="1"/>
  <c r="F7" i="1"/>
  <c r="I6" i="1"/>
  <c r="J6" i="1" s="1"/>
  <c r="H6" i="1"/>
  <c r="G6" i="1"/>
  <c r="F6" i="1"/>
  <c r="G5" i="1"/>
  <c r="H5" i="1" s="1"/>
  <c r="I5" i="1" s="1"/>
  <c r="J5" i="1" s="1"/>
  <c r="F5" i="1"/>
  <c r="H4" i="1"/>
  <c r="G4" i="1"/>
  <c r="F4" i="1"/>
  <c r="G3" i="1"/>
  <c r="H3" i="1" s="1"/>
  <c r="F3" i="1"/>
  <c r="G2" i="1"/>
  <c r="H2" i="1" s="1"/>
  <c r="F2" i="1"/>
  <c r="Z9" i="2" l="1"/>
  <c r="X9" i="2"/>
  <c r="AB9" i="2" s="1"/>
  <c r="Y9" i="2"/>
  <c r="AA9" i="2" s="1"/>
  <c r="Y10" i="2"/>
  <c r="AA10" i="2" s="1"/>
  <c r="Z10" i="2"/>
  <c r="Z13" i="2"/>
  <c r="X13" i="2"/>
  <c r="AB13" i="2" s="1"/>
  <c r="Y13" i="2"/>
  <c r="AA13" i="2" s="1"/>
  <c r="Y14" i="2"/>
  <c r="AA14" i="2" s="1"/>
  <c r="Z14" i="2"/>
  <c r="I8" i="1"/>
  <c r="J8" i="1" s="1"/>
  <c r="H8" i="1"/>
  <c r="U4" i="2"/>
  <c r="V4" i="2"/>
  <c r="U6" i="2"/>
  <c r="V6" i="2"/>
  <c r="T7" i="2"/>
  <c r="R7" i="2"/>
  <c r="W7" i="2"/>
  <c r="S7" i="2"/>
  <c r="U10" i="2"/>
  <c r="V10" i="2"/>
  <c r="T11" i="2"/>
  <c r="R11" i="2"/>
  <c r="S11" i="2"/>
  <c r="U14" i="2"/>
  <c r="V14" i="2"/>
  <c r="H11" i="1"/>
  <c r="I11" i="1" s="1"/>
  <c r="J11" i="1" s="1"/>
  <c r="Z5" i="2"/>
  <c r="X5" i="2"/>
  <c r="AB5" i="2" s="1"/>
  <c r="Y5" i="2"/>
  <c r="AA5" i="2" s="1"/>
  <c r="O8" i="2"/>
  <c r="T8" i="2"/>
  <c r="P8" i="2"/>
  <c r="X10" i="2"/>
  <c r="AB10" i="2" s="1"/>
  <c r="X14" i="2"/>
  <c r="AB14" i="2" s="1"/>
  <c r="T3" i="2"/>
  <c r="R3" i="2"/>
  <c r="S3" i="2"/>
  <c r="Y6" i="2"/>
  <c r="AA6" i="2" s="1"/>
  <c r="Z6" i="2"/>
  <c r="O12" i="2"/>
  <c r="T12" i="2"/>
  <c r="P12" i="2"/>
  <c r="I7" i="1"/>
  <c r="J7" i="1" s="1"/>
  <c r="O2" i="2"/>
  <c r="T2" i="2"/>
  <c r="P2" i="2"/>
  <c r="H7" i="1"/>
  <c r="O3" i="2"/>
  <c r="R4" i="2"/>
  <c r="U5" i="2"/>
  <c r="R6" i="2"/>
  <c r="O7" i="2"/>
  <c r="U9" i="2"/>
  <c r="R10" i="2"/>
  <c r="O11" i="2"/>
  <c r="U13" i="2"/>
  <c r="R14" i="2"/>
  <c r="H12" i="1"/>
  <c r="I12" i="1" s="1"/>
  <c r="J12" i="1" s="1"/>
  <c r="S6" i="2"/>
  <c r="S10" i="2"/>
  <c r="S14" i="2"/>
  <c r="J15" i="1" l="1"/>
  <c r="U8" i="2"/>
  <c r="W8" i="2"/>
  <c r="V8" i="2"/>
  <c r="X7" i="2"/>
  <c r="AB7" i="2" s="1"/>
  <c r="Z7" i="2"/>
  <c r="Y7" i="2"/>
  <c r="AA7" i="2" s="1"/>
  <c r="U2" i="2"/>
  <c r="V2" i="2"/>
  <c r="V3" i="2"/>
  <c r="U3" i="2"/>
  <c r="V11" i="2"/>
  <c r="U11" i="2"/>
  <c r="U12" i="2"/>
  <c r="W12" i="2"/>
  <c r="V12" i="2"/>
  <c r="W11" i="2"/>
  <c r="V7" i="2"/>
  <c r="U7" i="2"/>
  <c r="Y12" i="2" l="1"/>
  <c r="AA12" i="2" s="1"/>
  <c r="X12" i="2"/>
  <c r="AB12" i="2" s="1"/>
  <c r="Z12" i="2"/>
  <c r="X11" i="2"/>
  <c r="AB11" i="2" s="1"/>
  <c r="Z11" i="2"/>
  <c r="Y11" i="2"/>
  <c r="AA11" i="2" s="1"/>
  <c r="Y8" i="2"/>
  <c r="AA8" i="2" s="1"/>
  <c r="AA15" i="2" s="1"/>
  <c r="X8" i="2"/>
  <c r="AB8" i="2" s="1"/>
  <c r="AB15" i="2" s="1"/>
  <c r="Z8" i="2"/>
  <c r="Z15" i="2" s="1"/>
</calcChain>
</file>

<file path=xl/sharedStrings.xml><?xml version="1.0" encoding="utf-8"?>
<sst xmlns="http://schemas.openxmlformats.org/spreadsheetml/2006/main" count="47" uniqueCount="34">
  <si>
    <t>No</t>
  </si>
  <si>
    <t>x_1956</t>
  </si>
  <si>
    <t>y_1956</t>
  </si>
  <si>
    <t>x_1999</t>
  </si>
  <si>
    <t>y_1999</t>
  </si>
  <si>
    <t>d_1956</t>
  </si>
  <si>
    <t>d_1999</t>
  </si>
  <si>
    <t>Delta_d</t>
  </si>
  <si>
    <t>Delta_t</t>
  </si>
  <si>
    <t>t</t>
  </si>
  <si>
    <t>P</t>
  </si>
  <si>
    <t>C1</t>
  </si>
  <si>
    <t>C2</t>
  </si>
  <si>
    <t>A 6-os pont lóg ki, az 1999-es képen rosszul jelölték be az adott ködrészletet.</t>
  </si>
  <si>
    <t>x_1956_1</t>
  </si>
  <si>
    <t>x_1956_2</t>
  </si>
  <si>
    <t>y_1956_1</t>
  </si>
  <si>
    <t>y_1956_2</t>
  </si>
  <si>
    <t>x_1999_1</t>
  </si>
  <si>
    <t>x_1999_2</t>
  </si>
  <si>
    <t>y_1999_1</t>
  </si>
  <si>
    <t>y_1999_2</t>
  </si>
  <si>
    <t>d_1956_1</t>
  </si>
  <si>
    <t>d_1956_2</t>
  </si>
  <si>
    <t>d_1999_1</t>
  </si>
  <si>
    <t>d_1999_2</t>
  </si>
  <si>
    <t>Delta_d_1</t>
  </si>
  <si>
    <t>Delta_d_2</t>
  </si>
  <si>
    <t>Delta_t_1</t>
  </si>
  <si>
    <t>Delta_t_2</t>
  </si>
  <si>
    <t>t_2</t>
  </si>
  <si>
    <t>t_1</t>
  </si>
  <si>
    <t>dx</t>
  </si>
  <si>
    <t>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</si>
</sst>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2"/>
      <name val="Courier New"/>
      <family val="3"/>
      <charset val="1"/>
    </font>
    <font>
      <sz val="12"/>
      <name val="Courier New"/>
      <family val="3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1" fontId="1" fillId="0" borderId="2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" fontId="1" fillId="0" borderId="1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/>
  </sheetViews>
  <sheetFormatPr defaultColWidth="11.5703125" defaultRowHeight="12.75" x14ac:dyDescent="0.2"/>
  <cols>
    <col min="1" max="1" width="4.140625" bestFit="1" customWidth="1"/>
    <col min="2" max="7" width="9.85546875" bestFit="1" customWidth="1"/>
    <col min="8" max="9" width="11.28515625" bestFit="1" customWidth="1"/>
    <col min="10" max="10" width="7" bestFit="1" customWidth="1"/>
  </cols>
  <sheetData>
    <row r="1" spans="1:10" ht="16.5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ht="15.75" x14ac:dyDescent="0.2">
      <c r="A2" s="12" t="s">
        <v>10</v>
      </c>
      <c r="B2" s="8">
        <v>489</v>
      </c>
      <c r="C2" s="8">
        <v>474</v>
      </c>
      <c r="D2" s="8">
        <v>489</v>
      </c>
      <c r="E2" s="8">
        <v>474</v>
      </c>
      <c r="F2" s="10">
        <f t="shared" ref="F2:F14" si="0">SQRT((B2-$B$2)^2+(C2-$C$2)^2)</f>
        <v>0</v>
      </c>
      <c r="G2" s="10">
        <f t="shared" ref="G2:G14" si="1">SQRT((D2-$D$2)^2+(E2-$E$2)^2)</f>
        <v>0</v>
      </c>
      <c r="H2" s="10">
        <f t="shared" ref="H2:H14" si="2">G2-F2</f>
        <v>0</v>
      </c>
      <c r="I2" s="8"/>
      <c r="J2" s="8"/>
    </row>
    <row r="3" spans="1:10" ht="15.75" x14ac:dyDescent="0.2">
      <c r="A3" s="12" t="s">
        <v>11</v>
      </c>
      <c r="B3" s="8">
        <v>858</v>
      </c>
      <c r="C3" s="8">
        <v>660</v>
      </c>
      <c r="D3" s="8">
        <v>855</v>
      </c>
      <c r="E3" s="8">
        <v>664</v>
      </c>
      <c r="F3" s="10">
        <f t="shared" si="0"/>
        <v>413.22754022451119</v>
      </c>
      <c r="G3" s="10">
        <f t="shared" si="1"/>
        <v>412.37846694511097</v>
      </c>
      <c r="H3" s="10">
        <f t="shared" si="2"/>
        <v>-0.8490732794002156</v>
      </c>
      <c r="I3" s="8"/>
      <c r="J3" s="8"/>
    </row>
    <row r="4" spans="1:10" ht="15.75" x14ac:dyDescent="0.2">
      <c r="A4" s="12" t="s">
        <v>12</v>
      </c>
      <c r="B4" s="8">
        <v>78</v>
      </c>
      <c r="C4" s="8">
        <v>145</v>
      </c>
      <c r="D4" s="8">
        <v>80</v>
      </c>
      <c r="E4" s="8">
        <v>139</v>
      </c>
      <c r="F4" s="10">
        <f t="shared" si="0"/>
        <v>526.46177449079812</v>
      </c>
      <c r="G4" s="10">
        <f t="shared" si="1"/>
        <v>528.68327002090768</v>
      </c>
      <c r="H4" s="10">
        <f t="shared" si="2"/>
        <v>2.2214955301095642</v>
      </c>
      <c r="I4" s="8"/>
      <c r="J4" s="8"/>
    </row>
    <row r="5" spans="1:10" ht="15.75" x14ac:dyDescent="0.2">
      <c r="A5" s="12">
        <v>1</v>
      </c>
      <c r="B5" s="8">
        <v>160</v>
      </c>
      <c r="C5" s="8">
        <v>613</v>
      </c>
      <c r="D5" s="8">
        <v>141</v>
      </c>
      <c r="E5" s="8">
        <v>619</v>
      </c>
      <c r="F5" s="10">
        <f t="shared" si="0"/>
        <v>357.15822824064969</v>
      </c>
      <c r="G5" s="10">
        <f t="shared" si="1"/>
        <v>377</v>
      </c>
      <c r="H5" s="10">
        <f t="shared" si="2"/>
        <v>19.841771759350308</v>
      </c>
      <c r="I5" s="10">
        <f t="shared" ref="I5:I14" si="3">G5*(1999-1956)/H5</f>
        <v>817.01373227220347</v>
      </c>
      <c r="J5" s="10">
        <f t="shared" ref="J5:J14" si="4">1999-I5</f>
        <v>1181.9862677277965</v>
      </c>
    </row>
    <row r="6" spans="1:10" ht="15.75" x14ac:dyDescent="0.2">
      <c r="A6" s="12">
        <v>2</v>
      </c>
      <c r="B6" s="8">
        <v>281</v>
      </c>
      <c r="C6" s="8">
        <v>621</v>
      </c>
      <c r="D6" s="8">
        <v>270</v>
      </c>
      <c r="E6" s="8">
        <v>629</v>
      </c>
      <c r="F6" s="10">
        <f t="shared" si="0"/>
        <v>254.70178640912593</v>
      </c>
      <c r="G6" s="10">
        <f t="shared" si="1"/>
        <v>268.30206857197356</v>
      </c>
      <c r="H6" s="10">
        <f t="shared" si="2"/>
        <v>13.600282162847634</v>
      </c>
      <c r="I6" s="10">
        <f t="shared" si="3"/>
        <v>848.29041121741272</v>
      </c>
      <c r="J6" s="10">
        <f t="shared" si="4"/>
        <v>1150.7095887825872</v>
      </c>
    </row>
    <row r="7" spans="1:10" ht="15.75" x14ac:dyDescent="0.2">
      <c r="A7" s="12">
        <v>3</v>
      </c>
      <c r="B7" s="8">
        <v>345</v>
      </c>
      <c r="C7" s="8">
        <v>445</v>
      </c>
      <c r="D7" s="8">
        <v>339</v>
      </c>
      <c r="E7" s="8">
        <v>441</v>
      </c>
      <c r="F7" s="10">
        <f t="shared" si="0"/>
        <v>146.8911161370898</v>
      </c>
      <c r="G7" s="10">
        <f t="shared" si="1"/>
        <v>153.58710883404245</v>
      </c>
      <c r="H7" s="10">
        <f t="shared" si="2"/>
        <v>6.6959926969526578</v>
      </c>
      <c r="I7" s="10">
        <f t="shared" si="3"/>
        <v>986.2982202578288</v>
      </c>
      <c r="J7" s="10">
        <f t="shared" si="4"/>
        <v>1012.7017797421712</v>
      </c>
    </row>
    <row r="8" spans="1:10" ht="15.75" x14ac:dyDescent="0.2">
      <c r="A8" s="12">
        <v>4</v>
      </c>
      <c r="B8" s="8">
        <v>377</v>
      </c>
      <c r="C8" s="8">
        <v>235</v>
      </c>
      <c r="D8" s="8">
        <v>373</v>
      </c>
      <c r="E8" s="8">
        <v>219</v>
      </c>
      <c r="F8" s="10">
        <f t="shared" si="0"/>
        <v>263.9412813487121</v>
      </c>
      <c r="G8" s="10">
        <f t="shared" si="1"/>
        <v>280.14460551650819</v>
      </c>
      <c r="H8" s="10">
        <f t="shared" si="2"/>
        <v>16.203324167796097</v>
      </c>
      <c r="I8" s="10">
        <f t="shared" si="3"/>
        <v>743.4411551891036</v>
      </c>
      <c r="J8" s="10">
        <f t="shared" si="4"/>
        <v>1255.5588448108965</v>
      </c>
    </row>
    <row r="9" spans="1:10" ht="15.75" x14ac:dyDescent="0.2">
      <c r="A9" s="12">
        <v>5</v>
      </c>
      <c r="B9" s="8">
        <v>462</v>
      </c>
      <c r="C9" s="8">
        <v>283</v>
      </c>
      <c r="D9" s="8">
        <v>461</v>
      </c>
      <c r="E9" s="8">
        <v>269</v>
      </c>
      <c r="F9" s="10">
        <f t="shared" si="0"/>
        <v>192.89893727027115</v>
      </c>
      <c r="G9" s="10">
        <f t="shared" si="1"/>
        <v>206.90335908341362</v>
      </c>
      <c r="H9" s="10">
        <f t="shared" si="2"/>
        <v>14.004421813142471</v>
      </c>
      <c r="I9" s="10">
        <f t="shared" si="3"/>
        <v>635.28823676515708</v>
      </c>
      <c r="J9" s="10">
        <f t="shared" si="4"/>
        <v>1363.7117632348429</v>
      </c>
    </row>
    <row r="10" spans="1:10" ht="15.75" x14ac:dyDescent="0.2">
      <c r="A10" s="12">
        <v>6</v>
      </c>
      <c r="B10" s="8">
        <v>576</v>
      </c>
      <c r="C10" s="8">
        <v>507</v>
      </c>
      <c r="D10" s="8">
        <v>575</v>
      </c>
      <c r="E10" s="8">
        <v>513</v>
      </c>
      <c r="F10" s="10">
        <f t="shared" si="0"/>
        <v>93.048374515624943</v>
      </c>
      <c r="G10" s="10">
        <f t="shared" si="1"/>
        <v>94.429868156214212</v>
      </c>
      <c r="H10" s="10">
        <f t="shared" si="2"/>
        <v>1.3814936405892695</v>
      </c>
      <c r="I10" s="10">
        <f t="shared" si="3"/>
        <v>2939.1987132023501</v>
      </c>
      <c r="J10" s="10">
        <f t="shared" si="4"/>
        <v>-940.19871320235006</v>
      </c>
    </row>
    <row r="11" spans="1:10" ht="15.75" x14ac:dyDescent="0.2">
      <c r="A11" s="12">
        <v>7</v>
      </c>
      <c r="B11" s="8">
        <v>621</v>
      </c>
      <c r="C11" s="8">
        <v>664</v>
      </c>
      <c r="D11" s="8">
        <v>628</v>
      </c>
      <c r="E11" s="8">
        <v>676</v>
      </c>
      <c r="F11" s="10">
        <f t="shared" si="0"/>
        <v>231.35254483147577</v>
      </c>
      <c r="G11" s="10">
        <f t="shared" si="1"/>
        <v>245.20399670478457</v>
      </c>
      <c r="H11" s="10">
        <f t="shared" si="2"/>
        <v>13.851451873308804</v>
      </c>
      <c r="I11" s="10">
        <f t="shared" si="3"/>
        <v>761.2033709349389</v>
      </c>
      <c r="J11" s="10">
        <f t="shared" si="4"/>
        <v>1237.7966290650611</v>
      </c>
    </row>
    <row r="12" spans="1:10" ht="15.75" x14ac:dyDescent="0.2">
      <c r="A12" s="12">
        <v>8</v>
      </c>
      <c r="B12" s="8">
        <v>502</v>
      </c>
      <c r="C12" s="8">
        <v>718</v>
      </c>
      <c r="D12" s="8">
        <v>502</v>
      </c>
      <c r="E12" s="8">
        <v>728</v>
      </c>
      <c r="F12" s="10">
        <f t="shared" si="0"/>
        <v>244.3460660620506</v>
      </c>
      <c r="G12" s="10">
        <f t="shared" si="1"/>
        <v>254.33245958783948</v>
      </c>
      <c r="H12" s="10">
        <f t="shared" si="2"/>
        <v>9.9863935257888841</v>
      </c>
      <c r="I12" s="10">
        <f t="shared" si="3"/>
        <v>1095.1196479525049</v>
      </c>
      <c r="J12" s="10">
        <f t="shared" si="4"/>
        <v>903.88035204749508</v>
      </c>
    </row>
    <row r="13" spans="1:10" ht="15.75" x14ac:dyDescent="0.2">
      <c r="A13" s="12">
        <v>9</v>
      </c>
      <c r="B13" s="8">
        <v>621</v>
      </c>
      <c r="C13" s="8">
        <v>116</v>
      </c>
      <c r="D13" s="8">
        <v>626</v>
      </c>
      <c r="E13" s="8">
        <v>94</v>
      </c>
      <c r="F13" s="10">
        <f t="shared" si="0"/>
        <v>381.55995597022496</v>
      </c>
      <c r="G13" s="10">
        <f t="shared" si="1"/>
        <v>403.94182749499959</v>
      </c>
      <c r="H13" s="10">
        <f t="shared" si="2"/>
        <v>22.381871524774624</v>
      </c>
      <c r="I13" s="10">
        <f t="shared" si="3"/>
        <v>776.05210820098682</v>
      </c>
      <c r="J13" s="10">
        <f t="shared" si="4"/>
        <v>1222.9478917990132</v>
      </c>
    </row>
    <row r="14" spans="1:10" ht="15.75" x14ac:dyDescent="0.2">
      <c r="A14" s="12">
        <v>10</v>
      </c>
      <c r="B14" s="8">
        <v>710</v>
      </c>
      <c r="C14" s="8">
        <v>302</v>
      </c>
      <c r="D14" s="8">
        <v>724</v>
      </c>
      <c r="E14" s="8">
        <v>290</v>
      </c>
      <c r="F14" s="10">
        <f t="shared" si="0"/>
        <v>280.04463929880893</v>
      </c>
      <c r="G14" s="10">
        <f t="shared" si="1"/>
        <v>298.46440323763903</v>
      </c>
      <c r="H14" s="10">
        <f t="shared" si="2"/>
        <v>18.419763938830101</v>
      </c>
      <c r="I14" s="10">
        <f t="shared" si="3"/>
        <v>696.7499356581659</v>
      </c>
      <c r="J14" s="10">
        <f t="shared" si="4"/>
        <v>1302.2500643418341</v>
      </c>
    </row>
    <row r="15" spans="1:10" ht="16.5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4">
        <f>(SUM(J5:J9)+SUM(J11:J14))/9</f>
        <v>1181.2825757279663</v>
      </c>
    </row>
    <row r="16" spans="1:1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" ht="15.75" x14ac:dyDescent="0.25">
      <c r="A17" s="1" t="s">
        <v>13</v>
      </c>
    </row>
  </sheetData>
  <pageMargins left="0.78749999999999998" right="0.78749999999999998" top="1.05277777777778" bottom="1.05277777777778" header="0.78749999999999998" footer="0.78749999999999998"/>
  <pageSetup paperSize="8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"/>
  <sheetViews>
    <sheetView topLeftCell="H1" zoomScaleNormal="100" workbookViewId="0"/>
  </sheetViews>
  <sheetFormatPr defaultColWidth="11.5703125" defaultRowHeight="12.75" x14ac:dyDescent="0.2"/>
  <cols>
    <col min="1" max="1" width="4.5703125" customWidth="1"/>
    <col min="2" max="2" width="10.140625" customWidth="1"/>
    <col min="3" max="4" width="13" customWidth="1"/>
    <col min="5" max="5" width="10.140625" customWidth="1"/>
    <col min="6" max="7" width="13" customWidth="1"/>
    <col min="8" max="8" width="10.140625" customWidth="1"/>
    <col min="9" max="10" width="13" customWidth="1"/>
    <col min="11" max="11" width="10.140625" customWidth="1"/>
    <col min="12" max="13" width="13" customWidth="1"/>
    <col min="14" max="14" width="10.140625" customWidth="1"/>
    <col min="15" max="16" width="13" customWidth="1"/>
    <col min="17" max="17" width="10.140625" customWidth="1"/>
    <col min="18" max="19" width="13" customWidth="1"/>
    <col min="21" max="22" width="14.28515625" customWidth="1"/>
    <col min="24" max="25" width="14.28515625" customWidth="1"/>
    <col min="26" max="26" width="7.42578125" customWidth="1"/>
    <col min="27" max="27" width="8.7109375" customWidth="1"/>
    <col min="28" max="28" width="7.42578125" customWidth="1"/>
  </cols>
  <sheetData>
    <row r="1" spans="1:28" ht="16.5" x14ac:dyDescent="0.2">
      <c r="A1" s="4" t="s">
        <v>0</v>
      </c>
      <c r="B1" s="4" t="s">
        <v>1</v>
      </c>
      <c r="C1" s="5" t="s">
        <v>14</v>
      </c>
      <c r="D1" s="5" t="s">
        <v>15</v>
      </c>
      <c r="E1" s="4" t="s">
        <v>2</v>
      </c>
      <c r="F1" s="5" t="s">
        <v>16</v>
      </c>
      <c r="G1" s="5" t="s">
        <v>17</v>
      </c>
      <c r="H1" s="4" t="s">
        <v>3</v>
      </c>
      <c r="I1" s="5" t="s">
        <v>18</v>
      </c>
      <c r="J1" s="5" t="s">
        <v>19</v>
      </c>
      <c r="K1" s="4" t="s">
        <v>4</v>
      </c>
      <c r="L1" s="5" t="s">
        <v>20</v>
      </c>
      <c r="M1" s="5" t="s">
        <v>21</v>
      </c>
      <c r="N1" s="4" t="s">
        <v>5</v>
      </c>
      <c r="O1" s="5" t="s">
        <v>22</v>
      </c>
      <c r="P1" s="5" t="s">
        <v>23</v>
      </c>
      <c r="Q1" s="4" t="s">
        <v>6</v>
      </c>
      <c r="R1" s="5" t="s">
        <v>24</v>
      </c>
      <c r="S1" s="5" t="s">
        <v>25</v>
      </c>
      <c r="T1" s="4" t="s">
        <v>7</v>
      </c>
      <c r="U1" s="5" t="s">
        <v>26</v>
      </c>
      <c r="V1" s="5" t="s">
        <v>27</v>
      </c>
      <c r="W1" s="4" t="s">
        <v>8</v>
      </c>
      <c r="X1" s="5" t="s">
        <v>28</v>
      </c>
      <c r="Y1" s="5" t="s">
        <v>29</v>
      </c>
      <c r="Z1" s="4" t="s">
        <v>9</v>
      </c>
      <c r="AA1" s="5" t="s">
        <v>30</v>
      </c>
      <c r="AB1" s="5" t="s">
        <v>31</v>
      </c>
    </row>
    <row r="2" spans="1:28" ht="15.75" x14ac:dyDescent="0.2">
      <c r="A2" s="6" t="s">
        <v>10</v>
      </c>
      <c r="B2" s="7">
        <v>489</v>
      </c>
      <c r="C2" s="8">
        <f t="shared" ref="C2:C14" si="0">B2-$A$17</f>
        <v>488</v>
      </c>
      <c r="D2" s="8">
        <f t="shared" ref="D2:D14" si="1">B2+$A$17</f>
        <v>490</v>
      </c>
      <c r="E2" s="7">
        <v>474</v>
      </c>
      <c r="F2" s="8">
        <f t="shared" ref="F2:F14" si="2">E2-$A$19</f>
        <v>472</v>
      </c>
      <c r="G2" s="8">
        <f t="shared" ref="G2:G14" si="3">E2+$A$19</f>
        <v>476</v>
      </c>
      <c r="H2" s="7">
        <v>489</v>
      </c>
      <c r="I2" s="8">
        <f t="shared" ref="I2:I14" si="4">H2-$A$17</f>
        <v>488</v>
      </c>
      <c r="J2" s="8">
        <f t="shared" ref="J2:J14" si="5">H2+$A$17</f>
        <v>490</v>
      </c>
      <c r="K2" s="7">
        <v>474</v>
      </c>
      <c r="L2" s="8">
        <f t="shared" ref="L2:L14" si="6">K2-$A$19</f>
        <v>472</v>
      </c>
      <c r="M2" s="8">
        <f t="shared" ref="M2:M14" si="7">K2+$A$19</f>
        <v>476</v>
      </c>
      <c r="N2" s="9">
        <f t="shared" ref="N2:N14" si="8">SQRT((B2-$B$2)^2+(E2-$E$2)^2)</f>
        <v>0</v>
      </c>
      <c r="O2" s="10">
        <f t="shared" ref="O2:O14" si="9">N2-SQRT($A$17^2+$A$19^2)</f>
        <v>-2.2360679774997898</v>
      </c>
      <c r="P2" s="10">
        <f t="shared" ref="P2:P14" si="10">N2+SQRT($A$17^2+$A$19^2)</f>
        <v>2.2360679774997898</v>
      </c>
      <c r="Q2" s="9">
        <f t="shared" ref="Q2:Q14" si="11">SQRT((H2-$H$2)^2+(K2-$K$2)^2)</f>
        <v>0</v>
      </c>
      <c r="R2" s="10">
        <f t="shared" ref="R2:R14" si="12">Q2-SQRT($A$17^2+$A$19^2)</f>
        <v>-2.2360679774997898</v>
      </c>
      <c r="S2" s="10">
        <f t="shared" ref="S2:S14" si="13">Q2+SQRT($A$17^2+$A$19^2)</f>
        <v>2.2360679774997898</v>
      </c>
      <c r="T2" s="9">
        <f t="shared" ref="T2:T14" si="14">Q2-N2</f>
        <v>0</v>
      </c>
      <c r="U2" s="10">
        <f t="shared" ref="U2:U14" si="15">T2-SQRT($A$17^2+$A$19^2)</f>
        <v>-2.2360679774997898</v>
      </c>
      <c r="V2" s="10">
        <f t="shared" ref="V2:V14" si="16">T2+SQRT($A$17^2+$A$19^2)</f>
        <v>2.2360679774997898</v>
      </c>
      <c r="W2" s="7"/>
      <c r="X2" s="10"/>
      <c r="Y2" s="10"/>
      <c r="Z2" s="7"/>
      <c r="AA2" s="10"/>
      <c r="AB2" s="10"/>
    </row>
    <row r="3" spans="1:28" ht="15.75" x14ac:dyDescent="0.2">
      <c r="A3" s="6" t="s">
        <v>11</v>
      </c>
      <c r="B3" s="7">
        <v>858</v>
      </c>
      <c r="C3" s="8">
        <f t="shared" si="0"/>
        <v>857</v>
      </c>
      <c r="D3" s="8">
        <f t="shared" si="1"/>
        <v>859</v>
      </c>
      <c r="E3" s="7">
        <v>660</v>
      </c>
      <c r="F3" s="8">
        <f t="shared" si="2"/>
        <v>658</v>
      </c>
      <c r="G3" s="8">
        <f t="shared" si="3"/>
        <v>662</v>
      </c>
      <c r="H3" s="7">
        <v>855</v>
      </c>
      <c r="I3" s="8">
        <f t="shared" si="4"/>
        <v>854</v>
      </c>
      <c r="J3" s="8">
        <f t="shared" si="5"/>
        <v>856</v>
      </c>
      <c r="K3" s="7">
        <v>664</v>
      </c>
      <c r="L3" s="8">
        <f t="shared" si="6"/>
        <v>662</v>
      </c>
      <c r="M3" s="8">
        <f t="shared" si="7"/>
        <v>666</v>
      </c>
      <c r="N3" s="9">
        <f t="shared" si="8"/>
        <v>413.22754022451119</v>
      </c>
      <c r="O3" s="10">
        <f t="shared" si="9"/>
        <v>410.99147224701142</v>
      </c>
      <c r="P3" s="10">
        <f t="shared" si="10"/>
        <v>415.46360820201096</v>
      </c>
      <c r="Q3" s="9">
        <f t="shared" si="11"/>
        <v>412.37846694511097</v>
      </c>
      <c r="R3" s="10">
        <f t="shared" si="12"/>
        <v>410.1423989676112</v>
      </c>
      <c r="S3" s="10">
        <f t="shared" si="13"/>
        <v>414.61453492261074</v>
      </c>
      <c r="T3" s="9">
        <f t="shared" si="14"/>
        <v>-0.8490732794002156</v>
      </c>
      <c r="U3" s="10">
        <f t="shared" si="15"/>
        <v>-3.0851412569000054</v>
      </c>
      <c r="V3" s="10">
        <f t="shared" si="16"/>
        <v>1.3869946980995742</v>
      </c>
      <c r="W3" s="7"/>
      <c r="X3" s="10"/>
      <c r="Y3" s="10"/>
      <c r="Z3" s="7"/>
      <c r="AA3" s="10"/>
      <c r="AB3" s="10"/>
    </row>
    <row r="4" spans="1:28" ht="15.75" x14ac:dyDescent="0.2">
      <c r="A4" s="6" t="s">
        <v>12</v>
      </c>
      <c r="B4" s="7">
        <v>78</v>
      </c>
      <c r="C4" s="8">
        <f t="shared" si="0"/>
        <v>77</v>
      </c>
      <c r="D4" s="8">
        <f t="shared" si="1"/>
        <v>79</v>
      </c>
      <c r="E4" s="7">
        <v>145</v>
      </c>
      <c r="F4" s="8">
        <f t="shared" si="2"/>
        <v>143</v>
      </c>
      <c r="G4" s="8">
        <f t="shared" si="3"/>
        <v>147</v>
      </c>
      <c r="H4" s="7">
        <v>80</v>
      </c>
      <c r="I4" s="8">
        <f t="shared" si="4"/>
        <v>79</v>
      </c>
      <c r="J4" s="8">
        <f t="shared" si="5"/>
        <v>81</v>
      </c>
      <c r="K4" s="7">
        <v>139</v>
      </c>
      <c r="L4" s="8">
        <f t="shared" si="6"/>
        <v>137</v>
      </c>
      <c r="M4" s="8">
        <f t="shared" si="7"/>
        <v>141</v>
      </c>
      <c r="N4" s="9">
        <f t="shared" si="8"/>
        <v>526.46177449079812</v>
      </c>
      <c r="O4" s="10">
        <f t="shared" si="9"/>
        <v>524.22570651329829</v>
      </c>
      <c r="P4" s="10">
        <f t="shared" si="10"/>
        <v>528.69784246829795</v>
      </c>
      <c r="Q4" s="9">
        <f t="shared" si="11"/>
        <v>528.68327002090768</v>
      </c>
      <c r="R4" s="10">
        <f t="shared" si="12"/>
        <v>526.44720204340786</v>
      </c>
      <c r="S4" s="10">
        <f t="shared" si="13"/>
        <v>530.91933799840751</v>
      </c>
      <c r="T4" s="9">
        <f t="shared" si="14"/>
        <v>2.2214955301095642</v>
      </c>
      <c r="U4" s="10">
        <f t="shared" si="15"/>
        <v>-1.4572447390225562E-2</v>
      </c>
      <c r="V4" s="10">
        <f t="shared" si="16"/>
        <v>4.457563507609354</v>
      </c>
      <c r="W4" s="7"/>
      <c r="X4" s="10"/>
      <c r="Y4" s="10"/>
      <c r="Z4" s="7"/>
      <c r="AA4" s="10"/>
      <c r="AB4" s="10"/>
    </row>
    <row r="5" spans="1:28" ht="15.75" x14ac:dyDescent="0.2">
      <c r="A5" s="6">
        <v>1</v>
      </c>
      <c r="B5" s="7">
        <v>160</v>
      </c>
      <c r="C5" s="8">
        <f t="shared" si="0"/>
        <v>159</v>
      </c>
      <c r="D5" s="8">
        <f t="shared" si="1"/>
        <v>161</v>
      </c>
      <c r="E5" s="7">
        <v>613</v>
      </c>
      <c r="F5" s="8">
        <f t="shared" si="2"/>
        <v>611</v>
      </c>
      <c r="G5" s="8">
        <f t="shared" si="3"/>
        <v>615</v>
      </c>
      <c r="H5" s="7">
        <v>141</v>
      </c>
      <c r="I5" s="8">
        <f t="shared" si="4"/>
        <v>140</v>
      </c>
      <c r="J5" s="8">
        <f t="shared" si="5"/>
        <v>142</v>
      </c>
      <c r="K5" s="7">
        <v>619</v>
      </c>
      <c r="L5" s="8">
        <f t="shared" si="6"/>
        <v>617</v>
      </c>
      <c r="M5" s="8">
        <f t="shared" si="7"/>
        <v>621</v>
      </c>
      <c r="N5" s="9">
        <f t="shared" si="8"/>
        <v>357.15822824064969</v>
      </c>
      <c r="O5" s="10">
        <f t="shared" si="9"/>
        <v>354.92216026314992</v>
      </c>
      <c r="P5" s="10">
        <f t="shared" si="10"/>
        <v>359.39429621814946</v>
      </c>
      <c r="Q5" s="9">
        <f t="shared" si="11"/>
        <v>377</v>
      </c>
      <c r="R5" s="10">
        <f t="shared" si="12"/>
        <v>374.76393202250023</v>
      </c>
      <c r="S5" s="10">
        <f t="shared" si="13"/>
        <v>379.23606797749977</v>
      </c>
      <c r="T5" s="9">
        <f t="shared" si="14"/>
        <v>19.841771759350308</v>
      </c>
      <c r="U5" s="10">
        <f t="shared" si="15"/>
        <v>17.605703781850519</v>
      </c>
      <c r="V5" s="10">
        <f t="shared" si="16"/>
        <v>22.077839736850098</v>
      </c>
      <c r="W5" s="9">
        <f t="shared" ref="W5:W14" si="17">Q5*(1999-1956)/T5</f>
        <v>817.01373227220347</v>
      </c>
      <c r="X5" s="10">
        <f t="shared" ref="X5:X14" si="18">W5-W5*SQRT((SQRT($A$17^2+$A$19^2)/Q5)^2+(SQRT($A$17^2+$A$19^2)/T5)^2)</f>
        <v>724.81295699601844</v>
      </c>
      <c r="Y5" s="10">
        <f t="shared" ref="Y5:Y14" si="19">W5+W5*SQRT((SQRT($A$17^2+$A$19^2)/Q5)^2+(SQRT($A$17^2+$A$19^2)/T5)^2)</f>
        <v>909.2145075483885</v>
      </c>
      <c r="Z5" s="9">
        <f t="shared" ref="Z5:Z14" si="20">1999-W5</f>
        <v>1181.9862677277965</v>
      </c>
      <c r="AA5" s="10">
        <f t="shared" ref="AA5:AA14" si="21">1999-Y5</f>
        <v>1089.7854924516114</v>
      </c>
      <c r="AB5" s="10">
        <f t="shared" ref="AB5:AB14" si="22">1999-X5</f>
        <v>1274.1870430039817</v>
      </c>
    </row>
    <row r="6" spans="1:28" ht="15.75" x14ac:dyDescent="0.2">
      <c r="A6" s="6">
        <v>2</v>
      </c>
      <c r="B6" s="7">
        <v>281</v>
      </c>
      <c r="C6" s="8">
        <f t="shared" si="0"/>
        <v>280</v>
      </c>
      <c r="D6" s="8">
        <f t="shared" si="1"/>
        <v>282</v>
      </c>
      <c r="E6" s="7">
        <v>621</v>
      </c>
      <c r="F6" s="8">
        <f t="shared" si="2"/>
        <v>619</v>
      </c>
      <c r="G6" s="8">
        <f t="shared" si="3"/>
        <v>623</v>
      </c>
      <c r="H6" s="7">
        <v>270</v>
      </c>
      <c r="I6" s="8">
        <f t="shared" si="4"/>
        <v>269</v>
      </c>
      <c r="J6" s="8">
        <f t="shared" si="5"/>
        <v>271</v>
      </c>
      <c r="K6" s="7">
        <v>629</v>
      </c>
      <c r="L6" s="8">
        <f t="shared" si="6"/>
        <v>627</v>
      </c>
      <c r="M6" s="8">
        <f t="shared" si="7"/>
        <v>631</v>
      </c>
      <c r="N6" s="9">
        <f t="shared" si="8"/>
        <v>254.70178640912593</v>
      </c>
      <c r="O6" s="10">
        <f t="shared" si="9"/>
        <v>252.46571843162613</v>
      </c>
      <c r="P6" s="10">
        <f t="shared" si="10"/>
        <v>256.9378543866257</v>
      </c>
      <c r="Q6" s="9">
        <f t="shared" si="11"/>
        <v>268.30206857197356</v>
      </c>
      <c r="R6" s="10">
        <f t="shared" si="12"/>
        <v>266.06600059447379</v>
      </c>
      <c r="S6" s="10">
        <f t="shared" si="13"/>
        <v>270.53813654947334</v>
      </c>
      <c r="T6" s="9">
        <f t="shared" si="14"/>
        <v>13.600282162847634</v>
      </c>
      <c r="U6" s="10">
        <f t="shared" si="15"/>
        <v>11.364214185347844</v>
      </c>
      <c r="V6" s="10">
        <f t="shared" si="16"/>
        <v>15.836350140347424</v>
      </c>
      <c r="W6" s="9">
        <f t="shared" si="17"/>
        <v>848.29041121741272</v>
      </c>
      <c r="X6" s="10">
        <f t="shared" si="18"/>
        <v>708.64107217188416</v>
      </c>
      <c r="Y6" s="10">
        <f t="shared" si="19"/>
        <v>987.93975026294129</v>
      </c>
      <c r="Z6" s="9">
        <f t="shared" si="20"/>
        <v>1150.7095887825872</v>
      </c>
      <c r="AA6" s="10">
        <f t="shared" si="21"/>
        <v>1011.0602497370587</v>
      </c>
      <c r="AB6" s="10">
        <f t="shared" si="22"/>
        <v>1290.3589278281158</v>
      </c>
    </row>
    <row r="7" spans="1:28" ht="15.75" x14ac:dyDescent="0.2">
      <c r="A7" s="6">
        <v>3</v>
      </c>
      <c r="B7" s="7">
        <v>345</v>
      </c>
      <c r="C7" s="8">
        <f t="shared" si="0"/>
        <v>344</v>
      </c>
      <c r="D7" s="8">
        <f t="shared" si="1"/>
        <v>346</v>
      </c>
      <c r="E7" s="7">
        <v>445</v>
      </c>
      <c r="F7" s="8">
        <f t="shared" si="2"/>
        <v>443</v>
      </c>
      <c r="G7" s="8">
        <f t="shared" si="3"/>
        <v>447</v>
      </c>
      <c r="H7" s="7">
        <v>339</v>
      </c>
      <c r="I7" s="8">
        <f t="shared" si="4"/>
        <v>338</v>
      </c>
      <c r="J7" s="8">
        <f t="shared" si="5"/>
        <v>340</v>
      </c>
      <c r="K7" s="7">
        <v>441</v>
      </c>
      <c r="L7" s="8">
        <f t="shared" si="6"/>
        <v>439</v>
      </c>
      <c r="M7" s="8">
        <f t="shared" si="7"/>
        <v>443</v>
      </c>
      <c r="N7" s="9">
        <f t="shared" si="8"/>
        <v>146.8911161370898</v>
      </c>
      <c r="O7" s="10">
        <f t="shared" si="9"/>
        <v>144.65504815959</v>
      </c>
      <c r="P7" s="10">
        <f t="shared" si="10"/>
        <v>149.1271841145896</v>
      </c>
      <c r="Q7" s="9">
        <f t="shared" si="11"/>
        <v>153.58710883404245</v>
      </c>
      <c r="R7" s="10">
        <f t="shared" si="12"/>
        <v>151.35104085654265</v>
      </c>
      <c r="S7" s="10">
        <f t="shared" si="13"/>
        <v>155.82317681154225</v>
      </c>
      <c r="T7" s="9">
        <f t="shared" si="14"/>
        <v>6.6959926969526578</v>
      </c>
      <c r="U7" s="10">
        <f t="shared" si="15"/>
        <v>4.4599247194528679</v>
      </c>
      <c r="V7" s="10">
        <f t="shared" si="16"/>
        <v>8.9320606744524476</v>
      </c>
      <c r="W7" s="9">
        <f t="shared" si="17"/>
        <v>986.2982202578288</v>
      </c>
      <c r="X7" s="10">
        <f t="shared" si="18"/>
        <v>656.61971928800381</v>
      </c>
      <c r="Y7" s="10">
        <f t="shared" si="19"/>
        <v>1315.9767212276538</v>
      </c>
      <c r="Z7" s="9">
        <f t="shared" si="20"/>
        <v>1012.7017797421712</v>
      </c>
      <c r="AA7" s="10">
        <f t="shared" si="21"/>
        <v>683.0232787723462</v>
      </c>
      <c r="AB7" s="10">
        <f t="shared" si="22"/>
        <v>1342.3802807119962</v>
      </c>
    </row>
    <row r="8" spans="1:28" ht="15.75" x14ac:dyDescent="0.2">
      <c r="A8" s="6">
        <v>4</v>
      </c>
      <c r="B8" s="7">
        <v>377</v>
      </c>
      <c r="C8" s="8">
        <f t="shared" si="0"/>
        <v>376</v>
      </c>
      <c r="D8" s="8">
        <f t="shared" si="1"/>
        <v>378</v>
      </c>
      <c r="E8" s="7">
        <v>235</v>
      </c>
      <c r="F8" s="8">
        <f t="shared" si="2"/>
        <v>233</v>
      </c>
      <c r="G8" s="8">
        <f t="shared" si="3"/>
        <v>237</v>
      </c>
      <c r="H8" s="7">
        <v>373</v>
      </c>
      <c r="I8" s="8">
        <f t="shared" si="4"/>
        <v>372</v>
      </c>
      <c r="J8" s="8">
        <f t="shared" si="5"/>
        <v>374</v>
      </c>
      <c r="K8" s="7">
        <v>219</v>
      </c>
      <c r="L8" s="8">
        <f t="shared" si="6"/>
        <v>217</v>
      </c>
      <c r="M8" s="8">
        <f t="shared" si="7"/>
        <v>221</v>
      </c>
      <c r="N8" s="9">
        <f t="shared" si="8"/>
        <v>263.9412813487121</v>
      </c>
      <c r="O8" s="10">
        <f t="shared" si="9"/>
        <v>261.70521337121232</v>
      </c>
      <c r="P8" s="10">
        <f t="shared" si="10"/>
        <v>266.17734932621187</v>
      </c>
      <c r="Q8" s="9">
        <f t="shared" si="11"/>
        <v>280.14460551650819</v>
      </c>
      <c r="R8" s="10">
        <f t="shared" si="12"/>
        <v>277.90853753900842</v>
      </c>
      <c r="S8" s="10">
        <f t="shared" si="13"/>
        <v>282.38067349400797</v>
      </c>
      <c r="T8" s="9">
        <f t="shared" si="14"/>
        <v>16.203324167796097</v>
      </c>
      <c r="U8" s="10">
        <f t="shared" si="15"/>
        <v>13.967256190296307</v>
      </c>
      <c r="V8" s="10">
        <f t="shared" si="16"/>
        <v>18.439392145295887</v>
      </c>
      <c r="W8" s="9">
        <f t="shared" si="17"/>
        <v>743.4411551891036</v>
      </c>
      <c r="X8" s="10">
        <f t="shared" si="18"/>
        <v>640.67438555076819</v>
      </c>
      <c r="Y8" s="10">
        <f t="shared" si="19"/>
        <v>846.207924827439</v>
      </c>
      <c r="Z8" s="9">
        <f t="shared" si="20"/>
        <v>1255.5588448108965</v>
      </c>
      <c r="AA8" s="10">
        <f t="shared" si="21"/>
        <v>1152.792075172561</v>
      </c>
      <c r="AB8" s="10">
        <f t="shared" si="22"/>
        <v>1358.3256144492318</v>
      </c>
    </row>
    <row r="9" spans="1:28" ht="15.75" x14ac:dyDescent="0.2">
      <c r="A9" s="6">
        <v>5</v>
      </c>
      <c r="B9" s="7">
        <v>462</v>
      </c>
      <c r="C9" s="8">
        <f t="shared" si="0"/>
        <v>461</v>
      </c>
      <c r="D9" s="8">
        <f t="shared" si="1"/>
        <v>463</v>
      </c>
      <c r="E9" s="7">
        <v>283</v>
      </c>
      <c r="F9" s="8">
        <f t="shared" si="2"/>
        <v>281</v>
      </c>
      <c r="G9" s="8">
        <f t="shared" si="3"/>
        <v>285</v>
      </c>
      <c r="H9" s="7">
        <v>461</v>
      </c>
      <c r="I9" s="8">
        <f t="shared" si="4"/>
        <v>460</v>
      </c>
      <c r="J9" s="8">
        <f t="shared" si="5"/>
        <v>462</v>
      </c>
      <c r="K9" s="7">
        <v>269</v>
      </c>
      <c r="L9" s="8">
        <f t="shared" si="6"/>
        <v>267</v>
      </c>
      <c r="M9" s="8">
        <f t="shared" si="7"/>
        <v>271</v>
      </c>
      <c r="N9" s="9">
        <f t="shared" si="8"/>
        <v>192.89893727027115</v>
      </c>
      <c r="O9" s="10">
        <f t="shared" si="9"/>
        <v>190.66286929277135</v>
      </c>
      <c r="P9" s="10">
        <f t="shared" si="10"/>
        <v>195.13500524777095</v>
      </c>
      <c r="Q9" s="9">
        <f t="shared" si="11"/>
        <v>206.90335908341362</v>
      </c>
      <c r="R9" s="10">
        <f t="shared" si="12"/>
        <v>204.66729110591382</v>
      </c>
      <c r="S9" s="10">
        <f t="shared" si="13"/>
        <v>209.13942706091342</v>
      </c>
      <c r="T9" s="9">
        <f t="shared" si="14"/>
        <v>14.004421813142471</v>
      </c>
      <c r="U9" s="10">
        <f t="shared" si="15"/>
        <v>11.768353835642682</v>
      </c>
      <c r="V9" s="10">
        <f t="shared" si="16"/>
        <v>16.240489790642261</v>
      </c>
      <c r="W9" s="9">
        <f t="shared" si="17"/>
        <v>635.28823676515708</v>
      </c>
      <c r="X9" s="10">
        <f t="shared" si="18"/>
        <v>533.62049139966746</v>
      </c>
      <c r="Y9" s="10">
        <f t="shared" si="19"/>
        <v>736.9559821306467</v>
      </c>
      <c r="Z9" s="9">
        <f t="shared" si="20"/>
        <v>1363.7117632348429</v>
      </c>
      <c r="AA9" s="10">
        <f t="shared" si="21"/>
        <v>1262.0440178693534</v>
      </c>
      <c r="AB9" s="10">
        <f t="shared" si="22"/>
        <v>1465.3795086003324</v>
      </c>
    </row>
    <row r="10" spans="1:28" ht="15.75" x14ac:dyDescent="0.2">
      <c r="A10" s="6">
        <v>6</v>
      </c>
      <c r="B10" s="7">
        <v>576</v>
      </c>
      <c r="C10" s="8">
        <f t="shared" si="0"/>
        <v>575</v>
      </c>
      <c r="D10" s="8">
        <f t="shared" si="1"/>
        <v>577</v>
      </c>
      <c r="E10" s="7">
        <v>507</v>
      </c>
      <c r="F10" s="8">
        <f t="shared" si="2"/>
        <v>505</v>
      </c>
      <c r="G10" s="8">
        <f t="shared" si="3"/>
        <v>509</v>
      </c>
      <c r="H10" s="7">
        <v>575</v>
      </c>
      <c r="I10" s="8">
        <f t="shared" si="4"/>
        <v>574</v>
      </c>
      <c r="J10" s="8">
        <f t="shared" si="5"/>
        <v>576</v>
      </c>
      <c r="K10" s="7">
        <v>513</v>
      </c>
      <c r="L10" s="8">
        <f t="shared" si="6"/>
        <v>511</v>
      </c>
      <c r="M10" s="8">
        <f t="shared" si="7"/>
        <v>515</v>
      </c>
      <c r="N10" s="9">
        <f t="shared" si="8"/>
        <v>93.048374515624943</v>
      </c>
      <c r="O10" s="10">
        <f t="shared" si="9"/>
        <v>90.812306538125156</v>
      </c>
      <c r="P10" s="10">
        <f t="shared" si="10"/>
        <v>95.284442493124729</v>
      </c>
      <c r="Q10" s="9">
        <f t="shared" si="11"/>
        <v>94.429868156214212</v>
      </c>
      <c r="R10" s="10">
        <f t="shared" si="12"/>
        <v>92.193800178714426</v>
      </c>
      <c r="S10" s="10">
        <f t="shared" si="13"/>
        <v>96.665936133713998</v>
      </c>
      <c r="T10" s="9">
        <f t="shared" si="14"/>
        <v>1.3814936405892695</v>
      </c>
      <c r="U10" s="10">
        <f t="shared" si="15"/>
        <v>-0.85457433691052032</v>
      </c>
      <c r="V10" s="10">
        <f t="shared" si="16"/>
        <v>3.6175616180890593</v>
      </c>
      <c r="W10" s="9">
        <f t="shared" si="17"/>
        <v>2939.1987132023501</v>
      </c>
      <c r="X10" s="10">
        <f t="shared" si="18"/>
        <v>-1818.6599026821209</v>
      </c>
      <c r="Y10" s="10">
        <f t="shared" si="19"/>
        <v>7697.0573290868215</v>
      </c>
      <c r="Z10" s="9">
        <f t="shared" si="20"/>
        <v>-940.19871320235006</v>
      </c>
      <c r="AA10" s="10">
        <f t="shared" si="21"/>
        <v>-5698.0573290868215</v>
      </c>
      <c r="AB10" s="10">
        <f t="shared" si="22"/>
        <v>3817.6599026821209</v>
      </c>
    </row>
    <row r="11" spans="1:28" ht="15.75" x14ac:dyDescent="0.2">
      <c r="A11" s="6">
        <v>7</v>
      </c>
      <c r="B11" s="7">
        <v>621</v>
      </c>
      <c r="C11" s="8">
        <f t="shared" si="0"/>
        <v>620</v>
      </c>
      <c r="D11" s="8">
        <f t="shared" si="1"/>
        <v>622</v>
      </c>
      <c r="E11" s="7">
        <v>664</v>
      </c>
      <c r="F11" s="8">
        <f t="shared" si="2"/>
        <v>662</v>
      </c>
      <c r="G11" s="8">
        <f t="shared" si="3"/>
        <v>666</v>
      </c>
      <c r="H11" s="7">
        <v>628</v>
      </c>
      <c r="I11" s="8">
        <f t="shared" si="4"/>
        <v>627</v>
      </c>
      <c r="J11" s="8">
        <f t="shared" si="5"/>
        <v>629</v>
      </c>
      <c r="K11" s="7">
        <v>676</v>
      </c>
      <c r="L11" s="8">
        <f t="shared" si="6"/>
        <v>674</v>
      </c>
      <c r="M11" s="8">
        <f t="shared" si="7"/>
        <v>678</v>
      </c>
      <c r="N11" s="9">
        <f t="shared" si="8"/>
        <v>231.35254483147577</v>
      </c>
      <c r="O11" s="10">
        <f t="shared" si="9"/>
        <v>229.11647685397597</v>
      </c>
      <c r="P11" s="10">
        <f t="shared" si="10"/>
        <v>233.58861280897557</v>
      </c>
      <c r="Q11" s="9">
        <f t="shared" si="11"/>
        <v>245.20399670478457</v>
      </c>
      <c r="R11" s="10">
        <f t="shared" si="12"/>
        <v>242.96792872728477</v>
      </c>
      <c r="S11" s="10">
        <f t="shared" si="13"/>
        <v>247.44006468228437</v>
      </c>
      <c r="T11" s="9">
        <f t="shared" si="14"/>
        <v>13.851451873308804</v>
      </c>
      <c r="U11" s="10">
        <f t="shared" si="15"/>
        <v>11.615383895809014</v>
      </c>
      <c r="V11" s="10">
        <f t="shared" si="16"/>
        <v>16.087519850808594</v>
      </c>
      <c r="W11" s="9">
        <f t="shared" si="17"/>
        <v>761.2033709349389</v>
      </c>
      <c r="X11" s="10">
        <f t="shared" si="18"/>
        <v>638.1248594881863</v>
      </c>
      <c r="Y11" s="10">
        <f t="shared" si="19"/>
        <v>884.2818823816915</v>
      </c>
      <c r="Z11" s="9">
        <f t="shared" si="20"/>
        <v>1237.7966290650611</v>
      </c>
      <c r="AA11" s="10">
        <f t="shared" si="21"/>
        <v>1114.7181176183085</v>
      </c>
      <c r="AB11" s="10">
        <f t="shared" si="22"/>
        <v>1360.8751405118137</v>
      </c>
    </row>
    <row r="12" spans="1:28" ht="15.75" x14ac:dyDescent="0.2">
      <c r="A12" s="6">
        <v>8</v>
      </c>
      <c r="B12" s="7">
        <v>502</v>
      </c>
      <c r="C12" s="8">
        <f t="shared" si="0"/>
        <v>501</v>
      </c>
      <c r="D12" s="8">
        <f t="shared" si="1"/>
        <v>503</v>
      </c>
      <c r="E12" s="7">
        <v>718</v>
      </c>
      <c r="F12" s="8">
        <f t="shared" si="2"/>
        <v>716</v>
      </c>
      <c r="G12" s="8">
        <f t="shared" si="3"/>
        <v>720</v>
      </c>
      <c r="H12" s="7">
        <v>502</v>
      </c>
      <c r="I12" s="8">
        <f t="shared" si="4"/>
        <v>501</v>
      </c>
      <c r="J12" s="8">
        <f t="shared" si="5"/>
        <v>503</v>
      </c>
      <c r="K12" s="7">
        <v>728</v>
      </c>
      <c r="L12" s="8">
        <f t="shared" si="6"/>
        <v>726</v>
      </c>
      <c r="M12" s="8">
        <f t="shared" si="7"/>
        <v>730</v>
      </c>
      <c r="N12" s="9">
        <f t="shared" si="8"/>
        <v>244.3460660620506</v>
      </c>
      <c r="O12" s="10">
        <f t="shared" si="9"/>
        <v>242.1099980845508</v>
      </c>
      <c r="P12" s="10">
        <f t="shared" si="10"/>
        <v>246.5821340395504</v>
      </c>
      <c r="Q12" s="9">
        <f t="shared" si="11"/>
        <v>254.33245958783948</v>
      </c>
      <c r="R12" s="10">
        <f t="shared" si="12"/>
        <v>252.09639161033968</v>
      </c>
      <c r="S12" s="10">
        <f t="shared" si="13"/>
        <v>256.56852756533925</v>
      </c>
      <c r="T12" s="9">
        <f t="shared" si="14"/>
        <v>9.9863935257888841</v>
      </c>
      <c r="U12" s="10">
        <f t="shared" si="15"/>
        <v>7.7503255482890943</v>
      </c>
      <c r="V12" s="10">
        <f t="shared" si="16"/>
        <v>12.222461503288674</v>
      </c>
      <c r="W12" s="9">
        <f t="shared" si="17"/>
        <v>1095.1196479525049</v>
      </c>
      <c r="X12" s="10">
        <f t="shared" si="18"/>
        <v>849.72085292842701</v>
      </c>
      <c r="Y12" s="10">
        <f t="shared" si="19"/>
        <v>1340.5184429765827</v>
      </c>
      <c r="Z12" s="9">
        <f t="shared" si="20"/>
        <v>903.88035204749508</v>
      </c>
      <c r="AA12" s="10">
        <f t="shared" si="21"/>
        <v>658.48155702341728</v>
      </c>
      <c r="AB12" s="10">
        <f t="shared" si="22"/>
        <v>1149.2791470715729</v>
      </c>
    </row>
    <row r="13" spans="1:28" ht="15.75" x14ac:dyDescent="0.2">
      <c r="A13" s="6">
        <v>9</v>
      </c>
      <c r="B13" s="7">
        <v>621</v>
      </c>
      <c r="C13" s="8">
        <f t="shared" si="0"/>
        <v>620</v>
      </c>
      <c r="D13" s="8">
        <f t="shared" si="1"/>
        <v>622</v>
      </c>
      <c r="E13" s="7">
        <v>116</v>
      </c>
      <c r="F13" s="8">
        <f t="shared" si="2"/>
        <v>114</v>
      </c>
      <c r="G13" s="8">
        <f t="shared" si="3"/>
        <v>118</v>
      </c>
      <c r="H13" s="7">
        <v>626</v>
      </c>
      <c r="I13" s="8">
        <f t="shared" si="4"/>
        <v>625</v>
      </c>
      <c r="J13" s="8">
        <f t="shared" si="5"/>
        <v>627</v>
      </c>
      <c r="K13" s="7">
        <v>94</v>
      </c>
      <c r="L13" s="8">
        <f t="shared" si="6"/>
        <v>92</v>
      </c>
      <c r="M13" s="8">
        <f t="shared" si="7"/>
        <v>96</v>
      </c>
      <c r="N13" s="9">
        <f t="shared" si="8"/>
        <v>381.55995597022496</v>
      </c>
      <c r="O13" s="10">
        <f t="shared" si="9"/>
        <v>379.32388799272519</v>
      </c>
      <c r="P13" s="10">
        <f t="shared" si="10"/>
        <v>383.79602394772473</v>
      </c>
      <c r="Q13" s="9">
        <f t="shared" si="11"/>
        <v>403.94182749499959</v>
      </c>
      <c r="R13" s="10">
        <f t="shared" si="12"/>
        <v>401.70575951749981</v>
      </c>
      <c r="S13" s="10">
        <f t="shared" si="13"/>
        <v>406.17789547249936</v>
      </c>
      <c r="T13" s="9">
        <f t="shared" si="14"/>
        <v>22.381871524774624</v>
      </c>
      <c r="U13" s="10">
        <f t="shared" si="15"/>
        <v>20.145803547274834</v>
      </c>
      <c r="V13" s="10">
        <f t="shared" si="16"/>
        <v>24.617939502274414</v>
      </c>
      <c r="W13" s="9">
        <f t="shared" si="17"/>
        <v>776.05210820098682</v>
      </c>
      <c r="X13" s="10">
        <f t="shared" si="18"/>
        <v>698.40145145728411</v>
      </c>
      <c r="Y13" s="10">
        <f t="shared" si="19"/>
        <v>853.70276494468953</v>
      </c>
      <c r="Z13" s="9">
        <f t="shared" si="20"/>
        <v>1222.9478917990132</v>
      </c>
      <c r="AA13" s="10">
        <f t="shared" si="21"/>
        <v>1145.2972350553105</v>
      </c>
      <c r="AB13" s="10">
        <f t="shared" si="22"/>
        <v>1300.5985485427159</v>
      </c>
    </row>
    <row r="14" spans="1:28" ht="15.75" x14ac:dyDescent="0.2">
      <c r="A14" s="6">
        <v>10</v>
      </c>
      <c r="B14" s="7">
        <v>710</v>
      </c>
      <c r="C14" s="8">
        <f t="shared" si="0"/>
        <v>709</v>
      </c>
      <c r="D14" s="8">
        <f t="shared" si="1"/>
        <v>711</v>
      </c>
      <c r="E14" s="7">
        <v>302</v>
      </c>
      <c r="F14" s="8">
        <f t="shared" si="2"/>
        <v>300</v>
      </c>
      <c r="G14" s="8">
        <f t="shared" si="3"/>
        <v>304</v>
      </c>
      <c r="H14" s="7">
        <v>724</v>
      </c>
      <c r="I14" s="8">
        <f t="shared" si="4"/>
        <v>723</v>
      </c>
      <c r="J14" s="8">
        <f t="shared" si="5"/>
        <v>725</v>
      </c>
      <c r="K14" s="7">
        <v>290</v>
      </c>
      <c r="L14" s="8">
        <f t="shared" si="6"/>
        <v>288</v>
      </c>
      <c r="M14" s="8">
        <f t="shared" si="7"/>
        <v>292</v>
      </c>
      <c r="N14" s="9">
        <f t="shared" si="8"/>
        <v>280.04463929880893</v>
      </c>
      <c r="O14" s="10">
        <f t="shared" si="9"/>
        <v>277.80857132130916</v>
      </c>
      <c r="P14" s="10">
        <f t="shared" si="10"/>
        <v>282.2807072763087</v>
      </c>
      <c r="Q14" s="9">
        <f t="shared" si="11"/>
        <v>298.46440323763903</v>
      </c>
      <c r="R14" s="10">
        <f t="shared" si="12"/>
        <v>296.22833526013926</v>
      </c>
      <c r="S14" s="10">
        <f t="shared" si="13"/>
        <v>300.7004712151388</v>
      </c>
      <c r="T14" s="9">
        <f t="shared" si="14"/>
        <v>18.419763938830101</v>
      </c>
      <c r="U14" s="10">
        <f t="shared" si="15"/>
        <v>16.183695961330312</v>
      </c>
      <c r="V14" s="10">
        <f t="shared" si="16"/>
        <v>20.655831916329891</v>
      </c>
      <c r="W14" s="9">
        <f t="shared" si="17"/>
        <v>696.7499356581659</v>
      </c>
      <c r="X14" s="10">
        <f t="shared" si="18"/>
        <v>612.00702650123139</v>
      </c>
      <c r="Y14" s="10">
        <f t="shared" si="19"/>
        <v>781.4928448151004</v>
      </c>
      <c r="Z14" s="9">
        <f t="shared" si="20"/>
        <v>1302.2500643418341</v>
      </c>
      <c r="AA14" s="10">
        <f t="shared" si="21"/>
        <v>1217.5071551848996</v>
      </c>
      <c r="AB14" s="10">
        <f t="shared" si="22"/>
        <v>1386.9929734987686</v>
      </c>
    </row>
    <row r="15" spans="1:28" ht="16.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>
        <f>(SUM(Z5:Z9)+SUM(Z11:Z14))/9</f>
        <v>1181.2825757279663</v>
      </c>
      <c r="AA15" s="3">
        <f>(SUM(AA5:AA9)+SUM(AA11:AA14))/9</f>
        <v>1037.1899087649851</v>
      </c>
      <c r="AB15" s="3">
        <f>(SUM(AB5:AB9)+SUM(AB11:AB14))/9</f>
        <v>1325.3752426909477</v>
      </c>
    </row>
    <row r="16" spans="1:28" ht="16.5" x14ac:dyDescent="0.3">
      <c r="A16" s="2" t="s">
        <v>32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x14ac:dyDescent="0.25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.5" x14ac:dyDescent="0.3">
      <c r="A18" s="2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x14ac:dyDescent="0.25">
      <c r="A19" s="1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Crab nebula expansion 1956-1999</vt:lpstr>
      <vt:lpstr>Crab nebula expansion 1956-19-1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József Kovács</dc:creator>
  <dc:description/>
  <cp:lastModifiedBy>József Kovács</cp:lastModifiedBy>
  <cp:revision>2</cp:revision>
  <cp:lastPrinted>2022-03-23T07:23:57Z</cp:lastPrinted>
  <dcterms:created xsi:type="dcterms:W3CDTF">2021-05-31T16:29:37Z</dcterms:created>
  <dcterms:modified xsi:type="dcterms:W3CDTF">2022-03-23T07:24:33Z</dcterms:modified>
  <dc:language>hu-HU</dc:language>
</cp:coreProperties>
</file>