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0.IOAA-Hun_-_Problems_and_solutions_-_2012-2022\Excel\"/>
    </mc:Choice>
  </mc:AlternateContent>
  <xr:revisionPtr revIDLastSave="0" documentId="13_ncr:1_{429CB4A5-2549-4A8D-B3D5-2F567F8BED17}" xr6:coauthVersionLast="47" xr6:coauthVersionMax="47" xr10:uidLastSave="{00000000-0000-0000-0000-000000000000}"/>
  <bookViews>
    <workbookView xWindow="-120" yWindow="-120" windowWidth="28320" windowHeight="13980" xr2:uid="{1D6369F0-FE4A-4D85-9587-0E1B5FBC69BB}"/>
  </bookViews>
  <sheets>
    <sheet name="NGC 4472 surface brightness" sheetId="1" r:id="rId1"/>
    <sheet name="Solver" sheetId="2" r:id="rId2"/>
  </sheets>
  <definedNames>
    <definedName name="solver_adj" localSheetId="1" hidden="1">Solver!$E$2:$E$4</definedName>
    <definedName name="solver_cvg" localSheetId="1" hidden="1">0.0001</definedName>
    <definedName name="solver_drv" localSheetId="1" hidden="1">2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Solver!$H$60</definedName>
    <definedName name="solver_pre" localSheetId="1" hidden="1">0.000001</definedName>
    <definedName name="solver_rbv" localSheetId="1" hidden="1">2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9" i="1" l="1"/>
  <c r="AC58" i="1"/>
  <c r="AB58" i="1"/>
  <c r="AB57" i="1"/>
  <c r="Z59" i="1"/>
  <c r="Z58" i="1"/>
  <c r="Y58" i="1"/>
  <c r="Y57" i="1"/>
  <c r="E9" i="1"/>
  <c r="E8" i="1"/>
  <c r="E7" i="1"/>
  <c r="G3" i="2" l="1"/>
  <c r="H3" i="2" s="1"/>
  <c r="G4" i="2"/>
  <c r="G5" i="2"/>
  <c r="G6" i="2"/>
  <c r="H6" i="2" s="1"/>
  <c r="G7" i="2"/>
  <c r="H7" i="2" s="1"/>
  <c r="G8" i="2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G16" i="2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H4" i="2"/>
  <c r="H5" i="2"/>
  <c r="H8" i="2"/>
  <c r="H15" i="2"/>
  <c r="H16" i="2"/>
  <c r="H24" i="2"/>
  <c r="H32" i="2"/>
  <c r="H40" i="2"/>
  <c r="G2" i="2"/>
  <c r="H2" i="2" s="1"/>
  <c r="H60" i="1"/>
  <c r="A61" i="1"/>
  <c r="H61" i="1" s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2" i="1"/>
  <c r="I2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" i="1"/>
  <c r="H60" i="2" l="1"/>
  <c r="I61" i="1"/>
  <c r="I60" i="1"/>
</calcChain>
</file>

<file path=xl/sharedStrings.xml><?xml version="1.0" encoding="utf-8"?>
<sst xmlns="http://schemas.openxmlformats.org/spreadsheetml/2006/main" count="27" uniqueCount="17">
  <si>
    <r>
      <rPr>
        <b/>
        <i/>
        <sz val="11"/>
        <color theme="1"/>
        <rFont val="Calibri"/>
        <family val="2"/>
        <charset val="238"/>
        <scheme val="minor"/>
      </rPr>
      <t>r</t>
    </r>
    <r>
      <rPr>
        <b/>
        <sz val="11"/>
        <color theme="1"/>
        <rFont val="Calibri"/>
        <family val="2"/>
        <charset val="238"/>
        <scheme val="minor"/>
      </rPr>
      <t xml:space="preserve"> ["]</t>
    </r>
  </si>
  <si>
    <r>
      <rPr>
        <b/>
        <i/>
        <sz val="11"/>
        <color theme="1"/>
        <rFont val="Calibri"/>
        <family val="2"/>
        <charset val="238"/>
      </rPr>
      <t>μ</t>
    </r>
    <r>
      <rPr>
        <b/>
        <sz val="11"/>
        <color theme="1"/>
        <rFont val="Calibri"/>
        <family val="2"/>
        <charset val="238"/>
      </rPr>
      <t xml:space="preserve"> [mag/"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]</t>
    </r>
  </si>
  <si>
    <t>n</t>
  </si>
  <si>
    <r>
      <rPr>
        <b/>
        <i/>
        <sz val="11"/>
        <color theme="1"/>
        <rFont val="Calibri"/>
        <family val="2"/>
        <charset val="238"/>
      </rPr>
      <t>μ</t>
    </r>
    <r>
      <rPr>
        <b/>
        <vertAlign val="subscript"/>
        <sz val="11"/>
        <color theme="1"/>
        <rFont val="Calibri"/>
        <family val="2"/>
        <charset val="238"/>
      </rPr>
      <t>0</t>
    </r>
  </si>
  <si>
    <r>
      <rPr>
        <b/>
        <i/>
        <sz val="11"/>
        <color theme="1"/>
        <rFont val="Calibri"/>
        <family val="2"/>
        <charset val="238"/>
        <scheme val="minor"/>
      </rPr>
      <t>I</t>
    </r>
    <r>
      <rPr>
        <b/>
        <vertAlign val="subscript"/>
        <sz val="11"/>
        <color theme="1"/>
        <rFont val="Calibri"/>
        <family val="2"/>
        <charset val="238"/>
        <scheme val="minor"/>
      </rPr>
      <t>e</t>
    </r>
  </si>
  <si>
    <r>
      <rPr>
        <b/>
        <i/>
        <sz val="11"/>
        <color theme="1"/>
        <rFont val="Calibri"/>
        <family val="2"/>
        <charset val="238"/>
        <scheme val="minor"/>
      </rPr>
      <t>r</t>
    </r>
    <r>
      <rPr>
        <b/>
        <vertAlign val="subscript"/>
        <sz val="11"/>
        <color theme="1"/>
        <rFont val="Calibri"/>
        <family val="2"/>
        <charset val="238"/>
        <scheme val="minor"/>
      </rPr>
      <t>e</t>
    </r>
  </si>
  <si>
    <r>
      <rPr>
        <b/>
        <i/>
        <sz val="11"/>
        <color theme="1"/>
        <rFont val="Calibri"/>
        <family val="2"/>
        <charset val="238"/>
      </rPr>
      <t>μ</t>
    </r>
    <r>
      <rPr>
        <b/>
        <vertAlign val="subscript"/>
        <sz val="11"/>
        <color theme="1"/>
        <rFont val="Calibri"/>
        <family val="2"/>
        <charset val="238"/>
      </rPr>
      <t>c</t>
    </r>
    <r>
      <rPr>
        <b/>
        <sz val="11"/>
        <color theme="1"/>
        <rFont val="Calibri"/>
        <family val="2"/>
        <charset val="238"/>
      </rPr>
      <t xml:space="preserve"> [mag/"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]</t>
    </r>
  </si>
  <si>
    <r>
      <rPr>
        <b/>
        <i/>
        <sz val="11"/>
        <color theme="1"/>
        <rFont val="Calibri"/>
        <family val="2"/>
        <charset val="238"/>
      </rPr>
      <t>σ</t>
    </r>
    <r>
      <rPr>
        <b/>
        <i/>
        <vertAlign val="subscript"/>
        <sz val="11"/>
        <color theme="1"/>
        <rFont val="Calibri"/>
        <family val="2"/>
        <charset val="238"/>
      </rPr>
      <t>e</t>
    </r>
  </si>
  <si>
    <r>
      <t>Δ</t>
    </r>
    <r>
      <rPr>
        <b/>
        <i/>
        <sz val="11"/>
        <color theme="1"/>
        <rFont val="Calibri"/>
        <family val="2"/>
        <charset val="238"/>
      </rPr>
      <t>μ</t>
    </r>
    <r>
      <rPr>
        <b/>
        <sz val="11"/>
        <color theme="1"/>
        <rFont val="Calibri"/>
        <family val="2"/>
        <charset val="238"/>
      </rPr>
      <t xml:space="preserve"> [mag/"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]</t>
    </r>
  </si>
  <si>
    <r>
      <t>&lt;</t>
    </r>
    <r>
      <rPr>
        <b/>
        <sz val="11"/>
        <color theme="1"/>
        <rFont val="Calibri"/>
        <family val="2"/>
        <charset val="238"/>
      </rPr>
      <t>Δ</t>
    </r>
    <r>
      <rPr>
        <b/>
        <i/>
        <sz val="11"/>
        <color theme="1"/>
        <rFont val="Calibri"/>
        <family val="2"/>
        <charset val="238"/>
      </rPr>
      <t>μ</t>
    </r>
    <r>
      <rPr>
        <b/>
        <sz val="11"/>
        <color theme="1"/>
        <rFont val="Calibri"/>
        <family val="2"/>
        <charset val="238"/>
        <scheme val="minor"/>
      </rPr>
      <t>&gt;</t>
    </r>
  </si>
  <si>
    <r>
      <t>(Δ</t>
    </r>
    <r>
      <rPr>
        <b/>
        <i/>
        <sz val="11"/>
        <color theme="1"/>
        <rFont val="Calibri"/>
        <family val="2"/>
        <charset val="238"/>
      </rPr>
      <t>μ</t>
    </r>
    <r>
      <rPr>
        <b/>
        <sz val="11"/>
        <color theme="1"/>
        <rFont val="Calibri"/>
        <family val="2"/>
        <charset val="238"/>
      </rPr>
      <t>)</t>
    </r>
    <r>
      <rPr>
        <b/>
        <vertAlign val="superscript"/>
        <sz val="11"/>
        <color theme="1"/>
        <rFont val="Calibri"/>
        <family val="2"/>
        <charset val="238"/>
      </rPr>
      <t>2</t>
    </r>
  </si>
  <si>
    <r>
      <rPr>
        <b/>
        <i/>
        <sz val="11"/>
        <color theme="1"/>
        <rFont val="Calibri"/>
        <family val="2"/>
        <charset val="238"/>
      </rPr>
      <t>μ</t>
    </r>
    <r>
      <rPr>
        <b/>
        <vertAlign val="subscript"/>
        <sz val="11"/>
        <color theme="1"/>
        <rFont val="Calibri"/>
        <family val="2"/>
        <charset val="238"/>
      </rPr>
      <t>c0</t>
    </r>
    <r>
      <rPr>
        <b/>
        <sz val="11"/>
        <color theme="1"/>
        <rFont val="Calibri"/>
        <family val="2"/>
        <charset val="238"/>
      </rPr>
      <t xml:space="preserve"> [mag/"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]</t>
    </r>
  </si>
  <si>
    <r>
      <rPr>
        <b/>
        <i/>
        <sz val="11"/>
        <color theme="1"/>
        <rFont val="Calibri"/>
        <family val="2"/>
        <charset val="238"/>
      </rPr>
      <t>μ</t>
    </r>
    <r>
      <rPr>
        <b/>
        <vertAlign val="subscript"/>
        <sz val="11"/>
        <color theme="1"/>
        <rFont val="Calibri"/>
        <family val="2"/>
        <charset val="238"/>
      </rPr>
      <t>ci</t>
    </r>
    <r>
      <rPr>
        <b/>
        <sz val="11"/>
        <color theme="1"/>
        <rFont val="Calibri"/>
        <family val="2"/>
        <charset val="238"/>
      </rPr>
      <t xml:space="preserve"> [mag/"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]</t>
    </r>
  </si>
  <si>
    <r>
      <rPr>
        <b/>
        <i/>
        <sz val="11"/>
        <color theme="1"/>
        <rFont val="Calibri"/>
        <family val="2"/>
        <charset val="238"/>
        <scheme val="minor"/>
      </rPr>
      <t>r</t>
    </r>
    <r>
      <rPr>
        <b/>
        <vertAlign val="subscript"/>
        <sz val="11"/>
        <color theme="1"/>
        <rFont val="Calibri"/>
        <family val="2"/>
        <charset val="238"/>
        <scheme val="minor"/>
      </rPr>
      <t>0</t>
    </r>
  </si>
  <si>
    <r>
      <rPr>
        <b/>
        <i/>
        <sz val="11"/>
        <color theme="1"/>
        <rFont val="Calibri"/>
        <family val="2"/>
        <charset val="238"/>
        <scheme val="minor"/>
      </rPr>
      <t>r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e</t>
    </r>
  </si>
  <si>
    <r>
      <rPr>
        <b/>
        <i/>
        <sz val="11"/>
        <color theme="1"/>
        <rFont val="Calibri"/>
        <family val="2"/>
        <charset val="238"/>
        <scheme val="minor"/>
      </rPr>
      <t>I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r0</t>
    </r>
  </si>
  <si>
    <r>
      <rPr>
        <b/>
        <i/>
        <sz val="11"/>
        <color theme="1"/>
        <rFont val="Calibri"/>
        <family val="2"/>
        <charset val="238"/>
        <scheme val="minor"/>
      </rPr>
      <t>I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</si>
</sst>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i/>
      <vertAlign val="subscript"/>
      <sz val="11"/>
      <color theme="1"/>
      <name val="Calibri"/>
      <family val="2"/>
      <charset val="238"/>
    </font>
    <font>
      <b/>
      <i/>
      <vertAlign val="sub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2" fontId="0" fillId="3" borderId="1" xfId="0" applyNumberFormat="1" applyFont="1" applyFill="1" applyBorder="1"/>
    <xf numFmtId="165" fontId="0" fillId="0" borderId="0" xfId="0" applyNumberFormat="1"/>
    <xf numFmtId="165" fontId="0" fillId="4" borderId="1" xfId="0" applyNumberFormat="1" applyFill="1" applyBorder="1"/>
    <xf numFmtId="164" fontId="0" fillId="0" borderId="2" xfId="0" applyNumberFormat="1" applyBorder="1"/>
    <xf numFmtId="164" fontId="0" fillId="3" borderId="1" xfId="0" applyNumberFormat="1" applyFill="1" applyBorder="1"/>
    <xf numFmtId="2" fontId="0" fillId="0" borderId="1" xfId="0" applyNumberFormat="1" applyFont="1" applyFill="1" applyBorder="1"/>
    <xf numFmtId="2" fontId="0" fillId="4" borderId="1" xfId="0" applyNumberFormat="1" applyFill="1" applyBorder="1"/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0" fillId="0" borderId="0" xfId="0" applyNumberFormat="1"/>
    <xf numFmtId="0" fontId="3" fillId="2" borderId="2" xfId="0" applyFont="1" applyFill="1" applyBorder="1" applyAlignment="1">
      <alignment horizontal="center"/>
    </xf>
    <xf numFmtId="0" fontId="0" fillId="0" borderId="0" xfId="0" applyBorder="1"/>
    <xf numFmtId="164" fontId="2" fillId="2" borderId="1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Az NGC 4472 galaxis felületi fényessége a sugár függvényében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'NGC 4472 surface brightness'!$A$2:$A$59</c:f>
              <c:numCache>
                <c:formatCode>0.000</c:formatCode>
                <c:ptCount val="58"/>
                <c:pt idx="0">
                  <c:v>3.5259999999999998</c:v>
                </c:pt>
                <c:pt idx="1">
                  <c:v>4.0149999999999997</c:v>
                </c:pt>
                <c:pt idx="2">
                  <c:v>4.5570000000000004</c:v>
                </c:pt>
                <c:pt idx="3">
                  <c:v>4.9660000000000002</c:v>
                </c:pt>
                <c:pt idx="4">
                  <c:v>5.4909999999999997</c:v>
                </c:pt>
                <c:pt idx="5">
                  <c:v>6.0389999999999997</c:v>
                </c:pt>
                <c:pt idx="6">
                  <c:v>6.5720000000000001</c:v>
                </c:pt>
                <c:pt idx="7">
                  <c:v>7.2439999999999998</c:v>
                </c:pt>
                <c:pt idx="8">
                  <c:v>7.8220000000000001</c:v>
                </c:pt>
                <c:pt idx="9">
                  <c:v>8.6549999999999994</c:v>
                </c:pt>
                <c:pt idx="10">
                  <c:v>9.4410000000000007</c:v>
                </c:pt>
                <c:pt idx="11">
                  <c:v>10.321999999999999</c:v>
                </c:pt>
                <c:pt idx="12">
                  <c:v>11.169</c:v>
                </c:pt>
                <c:pt idx="13">
                  <c:v>12.404999999999999</c:v>
                </c:pt>
                <c:pt idx="14">
                  <c:v>13.868</c:v>
                </c:pt>
                <c:pt idx="15">
                  <c:v>14.983000000000001</c:v>
                </c:pt>
                <c:pt idx="16">
                  <c:v>16.614999999999998</c:v>
                </c:pt>
                <c:pt idx="17">
                  <c:v>18.058</c:v>
                </c:pt>
                <c:pt idx="18">
                  <c:v>19.542999999999999</c:v>
                </c:pt>
                <c:pt idx="19">
                  <c:v>21.754999999999999</c:v>
                </c:pt>
                <c:pt idx="20">
                  <c:v>23.977</c:v>
                </c:pt>
                <c:pt idx="21">
                  <c:v>26.303000000000001</c:v>
                </c:pt>
                <c:pt idx="22">
                  <c:v>28.594999999999999</c:v>
                </c:pt>
                <c:pt idx="23">
                  <c:v>31.581</c:v>
                </c:pt>
                <c:pt idx="24">
                  <c:v>34.646999999999998</c:v>
                </c:pt>
                <c:pt idx="25">
                  <c:v>38.15</c:v>
                </c:pt>
                <c:pt idx="26">
                  <c:v>41.363999999999997</c:v>
                </c:pt>
                <c:pt idx="27">
                  <c:v>45.429000000000002</c:v>
                </c:pt>
                <c:pt idx="28">
                  <c:v>49.658999999999999</c:v>
                </c:pt>
                <c:pt idx="29">
                  <c:v>54.859000000000002</c:v>
                </c:pt>
                <c:pt idx="30">
                  <c:v>60.283999999999999</c:v>
                </c:pt>
                <c:pt idx="31">
                  <c:v>66.322999999999993</c:v>
                </c:pt>
                <c:pt idx="32">
                  <c:v>72.41</c:v>
                </c:pt>
                <c:pt idx="33">
                  <c:v>79.433000000000007</c:v>
                </c:pt>
                <c:pt idx="34">
                  <c:v>87.147000000000006</c:v>
                </c:pt>
                <c:pt idx="35">
                  <c:v>95.236000000000004</c:v>
                </c:pt>
                <c:pt idx="36">
                  <c:v>105.828</c:v>
                </c:pt>
                <c:pt idx="37">
                  <c:v>115.239</c:v>
                </c:pt>
                <c:pt idx="38">
                  <c:v>125.893</c:v>
                </c:pt>
                <c:pt idx="39">
                  <c:v>136.83600000000001</c:v>
                </c:pt>
                <c:pt idx="40">
                  <c:v>151.35599999999999</c:v>
                </c:pt>
                <c:pt idx="41">
                  <c:v>165.80600000000001</c:v>
                </c:pt>
                <c:pt idx="42">
                  <c:v>184.33199999999999</c:v>
                </c:pt>
                <c:pt idx="43">
                  <c:v>201.83699999999999</c:v>
                </c:pt>
                <c:pt idx="44">
                  <c:v>221.05500000000001</c:v>
                </c:pt>
                <c:pt idx="45">
                  <c:v>235.09899999999999</c:v>
                </c:pt>
                <c:pt idx="46">
                  <c:v>262.62299999999999</c:v>
                </c:pt>
                <c:pt idx="47">
                  <c:v>286.74799999999999</c:v>
                </c:pt>
                <c:pt idx="48">
                  <c:v>317.2</c:v>
                </c:pt>
                <c:pt idx="49">
                  <c:v>347.33600000000001</c:v>
                </c:pt>
                <c:pt idx="50">
                  <c:v>383.11900000000003</c:v>
                </c:pt>
                <c:pt idx="51">
                  <c:v>418.31200000000001</c:v>
                </c:pt>
                <c:pt idx="52">
                  <c:v>457.43900000000002</c:v>
                </c:pt>
                <c:pt idx="53">
                  <c:v>498.88400000000001</c:v>
                </c:pt>
                <c:pt idx="54">
                  <c:v>542.00099999999998</c:v>
                </c:pt>
                <c:pt idx="55">
                  <c:v>631</c:v>
                </c:pt>
                <c:pt idx="56">
                  <c:v>722.77</c:v>
                </c:pt>
                <c:pt idx="57">
                  <c:v>877.00099999999998</c:v>
                </c:pt>
              </c:numCache>
            </c:numRef>
          </c:xVal>
          <c:yVal>
            <c:numRef>
              <c:f>'NGC 4472 surface brightness'!$B$2:$B$59</c:f>
              <c:numCache>
                <c:formatCode>0.000</c:formatCode>
                <c:ptCount val="58"/>
                <c:pt idx="0">
                  <c:v>16.917000000000002</c:v>
                </c:pt>
                <c:pt idx="1">
                  <c:v>17.032</c:v>
                </c:pt>
                <c:pt idx="2">
                  <c:v>17.149999999999999</c:v>
                </c:pt>
                <c:pt idx="3">
                  <c:v>17.239000000000001</c:v>
                </c:pt>
                <c:pt idx="4">
                  <c:v>17.338999999999999</c:v>
                </c:pt>
                <c:pt idx="5">
                  <c:v>17.439</c:v>
                </c:pt>
                <c:pt idx="6">
                  <c:v>17.530999999999999</c:v>
                </c:pt>
                <c:pt idx="7">
                  <c:v>17.638999999999999</c:v>
                </c:pt>
                <c:pt idx="8">
                  <c:v>17.722999999999999</c:v>
                </c:pt>
                <c:pt idx="9">
                  <c:v>17.835999999999999</c:v>
                </c:pt>
                <c:pt idx="10">
                  <c:v>17.939</c:v>
                </c:pt>
                <c:pt idx="11">
                  <c:v>18.042999999999999</c:v>
                </c:pt>
                <c:pt idx="12">
                  <c:v>18.138999999999999</c:v>
                </c:pt>
                <c:pt idx="13">
                  <c:v>18.27</c:v>
                </c:pt>
                <c:pt idx="14">
                  <c:v>18.407</c:v>
                </c:pt>
                <c:pt idx="15">
                  <c:v>18.504999999999999</c:v>
                </c:pt>
                <c:pt idx="16">
                  <c:v>18.638000000000002</c:v>
                </c:pt>
                <c:pt idx="17">
                  <c:v>18.742000000000001</c:v>
                </c:pt>
                <c:pt idx="18">
                  <c:v>18.847999999999999</c:v>
                </c:pt>
                <c:pt idx="19">
                  <c:v>18.989000000000001</c:v>
                </c:pt>
                <c:pt idx="20">
                  <c:v>19.132000000000001</c:v>
                </c:pt>
                <c:pt idx="21">
                  <c:v>19.271000000000001</c:v>
                </c:pt>
                <c:pt idx="22">
                  <c:v>19.402999999999999</c:v>
                </c:pt>
                <c:pt idx="23">
                  <c:v>19.571000000000002</c:v>
                </c:pt>
                <c:pt idx="24">
                  <c:v>19.728999999999999</c:v>
                </c:pt>
                <c:pt idx="25">
                  <c:v>19.901</c:v>
                </c:pt>
                <c:pt idx="26">
                  <c:v>20.041</c:v>
                </c:pt>
                <c:pt idx="27">
                  <c:v>20.178999999999998</c:v>
                </c:pt>
                <c:pt idx="28">
                  <c:v>20.327999999999999</c:v>
                </c:pt>
                <c:pt idx="29">
                  <c:v>20.475999999999999</c:v>
                </c:pt>
                <c:pt idx="30">
                  <c:v>20.626999999999999</c:v>
                </c:pt>
                <c:pt idx="31">
                  <c:v>20.76</c:v>
                </c:pt>
                <c:pt idx="32">
                  <c:v>20.893999999999998</c:v>
                </c:pt>
                <c:pt idx="33">
                  <c:v>21.04</c:v>
                </c:pt>
                <c:pt idx="34">
                  <c:v>21.193999999999999</c:v>
                </c:pt>
                <c:pt idx="35">
                  <c:v>21.334</c:v>
                </c:pt>
                <c:pt idx="36">
                  <c:v>21.545000000000002</c:v>
                </c:pt>
                <c:pt idx="37">
                  <c:v>21.69</c:v>
                </c:pt>
                <c:pt idx="38">
                  <c:v>21.888000000000002</c:v>
                </c:pt>
                <c:pt idx="39">
                  <c:v>22.035</c:v>
                </c:pt>
                <c:pt idx="40">
                  <c:v>22.277999999999999</c:v>
                </c:pt>
                <c:pt idx="41">
                  <c:v>22.414000000000001</c:v>
                </c:pt>
                <c:pt idx="42">
                  <c:v>22.617999999999999</c:v>
                </c:pt>
                <c:pt idx="43">
                  <c:v>22.788</c:v>
                </c:pt>
                <c:pt idx="44">
                  <c:v>22.917000000000002</c:v>
                </c:pt>
                <c:pt idx="45">
                  <c:v>23.068000000000001</c:v>
                </c:pt>
                <c:pt idx="46">
                  <c:v>23.256</c:v>
                </c:pt>
                <c:pt idx="47">
                  <c:v>23.47</c:v>
                </c:pt>
                <c:pt idx="48">
                  <c:v>23.648</c:v>
                </c:pt>
                <c:pt idx="49">
                  <c:v>23.870999999999999</c:v>
                </c:pt>
                <c:pt idx="50">
                  <c:v>24.053000000000001</c:v>
                </c:pt>
                <c:pt idx="51">
                  <c:v>24.318000000000001</c:v>
                </c:pt>
                <c:pt idx="52">
                  <c:v>24.52</c:v>
                </c:pt>
                <c:pt idx="53">
                  <c:v>24.777000000000001</c:v>
                </c:pt>
                <c:pt idx="54">
                  <c:v>24.975999999999999</c:v>
                </c:pt>
                <c:pt idx="55">
                  <c:v>25.282</c:v>
                </c:pt>
                <c:pt idx="56">
                  <c:v>25.69</c:v>
                </c:pt>
                <c:pt idx="57">
                  <c:v>26.177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CF-466C-B45B-31ABBA46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74112"/>
        <c:axId val="1997787424"/>
      </c:scatterChart>
      <c:valAx>
        <c:axId val="1997774112"/>
        <c:scaling>
          <c:orientation val="minMax"/>
          <c:max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r</a:t>
                </a:r>
                <a:r>
                  <a:rPr lang="hu-HU" baseline="0"/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787424"/>
        <c:crosses val="autoZero"/>
        <c:crossBetween val="midCat"/>
      </c:valAx>
      <c:valAx>
        <c:axId val="1997787424"/>
        <c:scaling>
          <c:orientation val="minMax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>
                    <a:latin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 [mag/"</a:t>
                </a:r>
                <a:r>
                  <a:rPr lang="hu-HU" baseline="30000">
                    <a:latin typeface="Calibri" panose="020F0502020204030204" pitchFamily="34" charset="0"/>
                    <a:cs typeface="Calibri" panose="020F0502020204030204" pitchFamily="34" charset="0"/>
                  </a:rPr>
                  <a:t>2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77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Az NGC 4472 galaxis felületi fényessége ...</a:t>
            </a:r>
            <a:r>
              <a:rPr lang="hu-HU" baseline="0"/>
              <a:t> : </a:t>
            </a:r>
            <a:r>
              <a:rPr lang="hu-HU" i="1"/>
              <a:t>I</a:t>
            </a:r>
            <a:r>
              <a:rPr lang="hu-HU" baseline="-25000"/>
              <a:t>e</a:t>
            </a:r>
            <a:r>
              <a:rPr lang="hu-HU" baseline="0"/>
              <a:t> </a:t>
            </a:r>
            <a:r>
              <a:rPr lang="hu-HU"/>
              <a:t>= 20, </a:t>
            </a:r>
            <a:r>
              <a:rPr lang="hu-HU" i="1"/>
              <a:t>r</a:t>
            </a:r>
            <a:r>
              <a:rPr lang="hu-HU" baseline="-25000"/>
              <a:t>e</a:t>
            </a:r>
            <a:r>
              <a:rPr lang="hu-HU"/>
              <a:t> = 120, </a:t>
            </a:r>
            <a:r>
              <a:rPr lang="hu-HU" i="1"/>
              <a:t>n </a:t>
            </a:r>
            <a:r>
              <a:rPr lang="hu-HU"/>
              <a:t>= 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'NGC 4472 surface brightness'!$A$2:$A$59</c:f>
              <c:numCache>
                <c:formatCode>0.000</c:formatCode>
                <c:ptCount val="58"/>
                <c:pt idx="0">
                  <c:v>3.5259999999999998</c:v>
                </c:pt>
                <c:pt idx="1">
                  <c:v>4.0149999999999997</c:v>
                </c:pt>
                <c:pt idx="2">
                  <c:v>4.5570000000000004</c:v>
                </c:pt>
                <c:pt idx="3">
                  <c:v>4.9660000000000002</c:v>
                </c:pt>
                <c:pt idx="4">
                  <c:v>5.4909999999999997</c:v>
                </c:pt>
                <c:pt idx="5">
                  <c:v>6.0389999999999997</c:v>
                </c:pt>
                <c:pt idx="6">
                  <c:v>6.5720000000000001</c:v>
                </c:pt>
                <c:pt idx="7">
                  <c:v>7.2439999999999998</c:v>
                </c:pt>
                <c:pt idx="8">
                  <c:v>7.8220000000000001</c:v>
                </c:pt>
                <c:pt idx="9">
                  <c:v>8.6549999999999994</c:v>
                </c:pt>
                <c:pt idx="10">
                  <c:v>9.4410000000000007</c:v>
                </c:pt>
                <c:pt idx="11">
                  <c:v>10.321999999999999</c:v>
                </c:pt>
                <c:pt idx="12">
                  <c:v>11.169</c:v>
                </c:pt>
                <c:pt idx="13">
                  <c:v>12.404999999999999</c:v>
                </c:pt>
                <c:pt idx="14">
                  <c:v>13.868</c:v>
                </c:pt>
                <c:pt idx="15">
                  <c:v>14.983000000000001</c:v>
                </c:pt>
                <c:pt idx="16">
                  <c:v>16.614999999999998</c:v>
                </c:pt>
                <c:pt idx="17">
                  <c:v>18.058</c:v>
                </c:pt>
                <c:pt idx="18">
                  <c:v>19.542999999999999</c:v>
                </c:pt>
                <c:pt idx="19">
                  <c:v>21.754999999999999</c:v>
                </c:pt>
                <c:pt idx="20">
                  <c:v>23.977</c:v>
                </c:pt>
                <c:pt idx="21">
                  <c:v>26.303000000000001</c:v>
                </c:pt>
                <c:pt idx="22">
                  <c:v>28.594999999999999</c:v>
                </c:pt>
                <c:pt idx="23">
                  <c:v>31.581</c:v>
                </c:pt>
                <c:pt idx="24">
                  <c:v>34.646999999999998</c:v>
                </c:pt>
                <c:pt idx="25">
                  <c:v>38.15</c:v>
                </c:pt>
                <c:pt idx="26">
                  <c:v>41.363999999999997</c:v>
                </c:pt>
                <c:pt idx="27">
                  <c:v>45.429000000000002</c:v>
                </c:pt>
                <c:pt idx="28">
                  <c:v>49.658999999999999</c:v>
                </c:pt>
                <c:pt idx="29">
                  <c:v>54.859000000000002</c:v>
                </c:pt>
                <c:pt idx="30">
                  <c:v>60.283999999999999</c:v>
                </c:pt>
                <c:pt idx="31">
                  <c:v>66.322999999999993</c:v>
                </c:pt>
                <c:pt idx="32">
                  <c:v>72.41</c:v>
                </c:pt>
                <c:pt idx="33">
                  <c:v>79.433000000000007</c:v>
                </c:pt>
                <c:pt idx="34">
                  <c:v>87.147000000000006</c:v>
                </c:pt>
                <c:pt idx="35">
                  <c:v>95.236000000000004</c:v>
                </c:pt>
                <c:pt idx="36">
                  <c:v>105.828</c:v>
                </c:pt>
                <c:pt idx="37">
                  <c:v>115.239</c:v>
                </c:pt>
                <c:pt idx="38">
                  <c:v>125.893</c:v>
                </c:pt>
                <c:pt idx="39">
                  <c:v>136.83600000000001</c:v>
                </c:pt>
                <c:pt idx="40">
                  <c:v>151.35599999999999</c:v>
                </c:pt>
                <c:pt idx="41">
                  <c:v>165.80600000000001</c:v>
                </c:pt>
                <c:pt idx="42">
                  <c:v>184.33199999999999</c:v>
                </c:pt>
                <c:pt idx="43">
                  <c:v>201.83699999999999</c:v>
                </c:pt>
                <c:pt idx="44">
                  <c:v>221.05500000000001</c:v>
                </c:pt>
                <c:pt idx="45">
                  <c:v>235.09899999999999</c:v>
                </c:pt>
                <c:pt idx="46">
                  <c:v>262.62299999999999</c:v>
                </c:pt>
                <c:pt idx="47">
                  <c:v>286.74799999999999</c:v>
                </c:pt>
                <c:pt idx="48">
                  <c:v>317.2</c:v>
                </c:pt>
                <c:pt idx="49">
                  <c:v>347.33600000000001</c:v>
                </c:pt>
                <c:pt idx="50">
                  <c:v>383.11900000000003</c:v>
                </c:pt>
                <c:pt idx="51">
                  <c:v>418.31200000000001</c:v>
                </c:pt>
                <c:pt idx="52">
                  <c:v>457.43900000000002</c:v>
                </c:pt>
                <c:pt idx="53">
                  <c:v>498.88400000000001</c:v>
                </c:pt>
                <c:pt idx="54">
                  <c:v>542.00099999999998</c:v>
                </c:pt>
                <c:pt idx="55">
                  <c:v>631</c:v>
                </c:pt>
                <c:pt idx="56">
                  <c:v>722.77</c:v>
                </c:pt>
                <c:pt idx="57">
                  <c:v>877.00099999999998</c:v>
                </c:pt>
              </c:numCache>
            </c:numRef>
          </c:xVal>
          <c:yVal>
            <c:numRef>
              <c:f>'NGC 4472 surface brightness'!$B$2:$B$59</c:f>
              <c:numCache>
                <c:formatCode>0.000</c:formatCode>
                <c:ptCount val="58"/>
                <c:pt idx="0">
                  <c:v>16.917000000000002</c:v>
                </c:pt>
                <c:pt idx="1">
                  <c:v>17.032</c:v>
                </c:pt>
                <c:pt idx="2">
                  <c:v>17.149999999999999</c:v>
                </c:pt>
                <c:pt idx="3">
                  <c:v>17.239000000000001</c:v>
                </c:pt>
                <c:pt idx="4">
                  <c:v>17.338999999999999</c:v>
                </c:pt>
                <c:pt idx="5">
                  <c:v>17.439</c:v>
                </c:pt>
                <c:pt idx="6">
                  <c:v>17.530999999999999</c:v>
                </c:pt>
                <c:pt idx="7">
                  <c:v>17.638999999999999</c:v>
                </c:pt>
                <c:pt idx="8">
                  <c:v>17.722999999999999</c:v>
                </c:pt>
                <c:pt idx="9">
                  <c:v>17.835999999999999</c:v>
                </c:pt>
                <c:pt idx="10">
                  <c:v>17.939</c:v>
                </c:pt>
                <c:pt idx="11">
                  <c:v>18.042999999999999</c:v>
                </c:pt>
                <c:pt idx="12">
                  <c:v>18.138999999999999</c:v>
                </c:pt>
                <c:pt idx="13">
                  <c:v>18.27</c:v>
                </c:pt>
                <c:pt idx="14">
                  <c:v>18.407</c:v>
                </c:pt>
                <c:pt idx="15">
                  <c:v>18.504999999999999</c:v>
                </c:pt>
                <c:pt idx="16">
                  <c:v>18.638000000000002</c:v>
                </c:pt>
                <c:pt idx="17">
                  <c:v>18.742000000000001</c:v>
                </c:pt>
                <c:pt idx="18">
                  <c:v>18.847999999999999</c:v>
                </c:pt>
                <c:pt idx="19">
                  <c:v>18.989000000000001</c:v>
                </c:pt>
                <c:pt idx="20">
                  <c:v>19.132000000000001</c:v>
                </c:pt>
                <c:pt idx="21">
                  <c:v>19.271000000000001</c:v>
                </c:pt>
                <c:pt idx="22">
                  <c:v>19.402999999999999</c:v>
                </c:pt>
                <c:pt idx="23">
                  <c:v>19.571000000000002</c:v>
                </c:pt>
                <c:pt idx="24">
                  <c:v>19.728999999999999</c:v>
                </c:pt>
                <c:pt idx="25">
                  <c:v>19.901</c:v>
                </c:pt>
                <c:pt idx="26">
                  <c:v>20.041</c:v>
                </c:pt>
                <c:pt idx="27">
                  <c:v>20.178999999999998</c:v>
                </c:pt>
                <c:pt idx="28">
                  <c:v>20.327999999999999</c:v>
                </c:pt>
                <c:pt idx="29">
                  <c:v>20.475999999999999</c:v>
                </c:pt>
                <c:pt idx="30">
                  <c:v>20.626999999999999</c:v>
                </c:pt>
                <c:pt idx="31">
                  <c:v>20.76</c:v>
                </c:pt>
                <c:pt idx="32">
                  <c:v>20.893999999999998</c:v>
                </c:pt>
                <c:pt idx="33">
                  <c:v>21.04</c:v>
                </c:pt>
                <c:pt idx="34">
                  <c:v>21.193999999999999</c:v>
                </c:pt>
                <c:pt idx="35">
                  <c:v>21.334</c:v>
                </c:pt>
                <c:pt idx="36">
                  <c:v>21.545000000000002</c:v>
                </c:pt>
                <c:pt idx="37">
                  <c:v>21.69</c:v>
                </c:pt>
                <c:pt idx="38">
                  <c:v>21.888000000000002</c:v>
                </c:pt>
                <c:pt idx="39">
                  <c:v>22.035</c:v>
                </c:pt>
                <c:pt idx="40">
                  <c:v>22.277999999999999</c:v>
                </c:pt>
                <c:pt idx="41">
                  <c:v>22.414000000000001</c:v>
                </c:pt>
                <c:pt idx="42">
                  <c:v>22.617999999999999</c:v>
                </c:pt>
                <c:pt idx="43">
                  <c:v>22.788</c:v>
                </c:pt>
                <c:pt idx="44">
                  <c:v>22.917000000000002</c:v>
                </c:pt>
                <c:pt idx="45">
                  <c:v>23.068000000000001</c:v>
                </c:pt>
                <c:pt idx="46">
                  <c:v>23.256</c:v>
                </c:pt>
                <c:pt idx="47">
                  <c:v>23.47</c:v>
                </c:pt>
                <c:pt idx="48">
                  <c:v>23.648</c:v>
                </c:pt>
                <c:pt idx="49">
                  <c:v>23.870999999999999</c:v>
                </c:pt>
                <c:pt idx="50">
                  <c:v>24.053000000000001</c:v>
                </c:pt>
                <c:pt idx="51">
                  <c:v>24.318000000000001</c:v>
                </c:pt>
                <c:pt idx="52">
                  <c:v>24.52</c:v>
                </c:pt>
                <c:pt idx="53">
                  <c:v>24.777000000000001</c:v>
                </c:pt>
                <c:pt idx="54">
                  <c:v>24.975999999999999</c:v>
                </c:pt>
                <c:pt idx="55">
                  <c:v>25.282</c:v>
                </c:pt>
                <c:pt idx="56">
                  <c:v>25.69</c:v>
                </c:pt>
                <c:pt idx="57">
                  <c:v>26.177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55-4056-A31D-6F192922203A}"/>
            </c:ext>
          </c:extLst>
        </c:ser>
        <c:ser>
          <c:idx val="1"/>
          <c:order val="1"/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'NGC 4472 surface brightness'!$A$2:$A$59</c:f>
              <c:numCache>
                <c:formatCode>0.000</c:formatCode>
                <c:ptCount val="58"/>
                <c:pt idx="0">
                  <c:v>3.5259999999999998</c:v>
                </c:pt>
                <c:pt idx="1">
                  <c:v>4.0149999999999997</c:v>
                </c:pt>
                <c:pt idx="2">
                  <c:v>4.5570000000000004</c:v>
                </c:pt>
                <c:pt idx="3">
                  <c:v>4.9660000000000002</c:v>
                </c:pt>
                <c:pt idx="4">
                  <c:v>5.4909999999999997</c:v>
                </c:pt>
                <c:pt idx="5">
                  <c:v>6.0389999999999997</c:v>
                </c:pt>
                <c:pt idx="6">
                  <c:v>6.5720000000000001</c:v>
                </c:pt>
                <c:pt idx="7">
                  <c:v>7.2439999999999998</c:v>
                </c:pt>
                <c:pt idx="8">
                  <c:v>7.8220000000000001</c:v>
                </c:pt>
                <c:pt idx="9">
                  <c:v>8.6549999999999994</c:v>
                </c:pt>
                <c:pt idx="10">
                  <c:v>9.4410000000000007</c:v>
                </c:pt>
                <c:pt idx="11">
                  <c:v>10.321999999999999</c:v>
                </c:pt>
                <c:pt idx="12">
                  <c:v>11.169</c:v>
                </c:pt>
                <c:pt idx="13">
                  <c:v>12.404999999999999</c:v>
                </c:pt>
                <c:pt idx="14">
                  <c:v>13.868</c:v>
                </c:pt>
                <c:pt idx="15">
                  <c:v>14.983000000000001</c:v>
                </c:pt>
                <c:pt idx="16">
                  <c:v>16.614999999999998</c:v>
                </c:pt>
                <c:pt idx="17">
                  <c:v>18.058</c:v>
                </c:pt>
                <c:pt idx="18">
                  <c:v>19.542999999999999</c:v>
                </c:pt>
                <c:pt idx="19">
                  <c:v>21.754999999999999</c:v>
                </c:pt>
                <c:pt idx="20">
                  <c:v>23.977</c:v>
                </c:pt>
                <c:pt idx="21">
                  <c:v>26.303000000000001</c:v>
                </c:pt>
                <c:pt idx="22">
                  <c:v>28.594999999999999</c:v>
                </c:pt>
                <c:pt idx="23">
                  <c:v>31.581</c:v>
                </c:pt>
                <c:pt idx="24">
                  <c:v>34.646999999999998</c:v>
                </c:pt>
                <c:pt idx="25">
                  <c:v>38.15</c:v>
                </c:pt>
                <c:pt idx="26">
                  <c:v>41.363999999999997</c:v>
                </c:pt>
                <c:pt idx="27">
                  <c:v>45.429000000000002</c:v>
                </c:pt>
                <c:pt idx="28">
                  <c:v>49.658999999999999</c:v>
                </c:pt>
                <c:pt idx="29">
                  <c:v>54.859000000000002</c:v>
                </c:pt>
                <c:pt idx="30">
                  <c:v>60.283999999999999</c:v>
                </c:pt>
                <c:pt idx="31">
                  <c:v>66.322999999999993</c:v>
                </c:pt>
                <c:pt idx="32">
                  <c:v>72.41</c:v>
                </c:pt>
                <c:pt idx="33">
                  <c:v>79.433000000000007</c:v>
                </c:pt>
                <c:pt idx="34">
                  <c:v>87.147000000000006</c:v>
                </c:pt>
                <c:pt idx="35">
                  <c:v>95.236000000000004</c:v>
                </c:pt>
                <c:pt idx="36">
                  <c:v>105.828</c:v>
                </c:pt>
                <c:pt idx="37">
                  <c:v>115.239</c:v>
                </c:pt>
                <c:pt idx="38">
                  <c:v>125.893</c:v>
                </c:pt>
                <c:pt idx="39">
                  <c:v>136.83600000000001</c:v>
                </c:pt>
                <c:pt idx="40">
                  <c:v>151.35599999999999</c:v>
                </c:pt>
                <c:pt idx="41">
                  <c:v>165.80600000000001</c:v>
                </c:pt>
                <c:pt idx="42">
                  <c:v>184.33199999999999</c:v>
                </c:pt>
                <c:pt idx="43">
                  <c:v>201.83699999999999</c:v>
                </c:pt>
                <c:pt idx="44">
                  <c:v>221.05500000000001</c:v>
                </c:pt>
                <c:pt idx="45">
                  <c:v>235.09899999999999</c:v>
                </c:pt>
                <c:pt idx="46">
                  <c:v>262.62299999999999</c:v>
                </c:pt>
                <c:pt idx="47">
                  <c:v>286.74799999999999</c:v>
                </c:pt>
                <c:pt idx="48">
                  <c:v>317.2</c:v>
                </c:pt>
                <c:pt idx="49">
                  <c:v>347.33600000000001</c:v>
                </c:pt>
                <c:pt idx="50">
                  <c:v>383.11900000000003</c:v>
                </c:pt>
                <c:pt idx="51">
                  <c:v>418.31200000000001</c:v>
                </c:pt>
                <c:pt idx="52">
                  <c:v>457.43900000000002</c:v>
                </c:pt>
                <c:pt idx="53">
                  <c:v>498.88400000000001</c:v>
                </c:pt>
                <c:pt idx="54">
                  <c:v>542.00099999999998</c:v>
                </c:pt>
                <c:pt idx="55">
                  <c:v>631</c:v>
                </c:pt>
                <c:pt idx="56">
                  <c:v>722.77</c:v>
                </c:pt>
                <c:pt idx="57">
                  <c:v>877.00099999999998</c:v>
                </c:pt>
              </c:numCache>
            </c:numRef>
          </c:xVal>
          <c:yVal>
            <c:numRef>
              <c:f>'NGC 4472 surface brightness'!$G$2:$G$59</c:f>
              <c:numCache>
                <c:formatCode>0.0000</c:formatCode>
                <c:ptCount val="58"/>
                <c:pt idx="0">
                  <c:v>17.869172815589522</c:v>
                </c:pt>
                <c:pt idx="1">
                  <c:v>17.982919501257662</c:v>
                </c:pt>
                <c:pt idx="2">
                  <c:v>18.09743638710178</c:v>
                </c:pt>
                <c:pt idx="3">
                  <c:v>18.17725786721773</c:v>
                </c:pt>
                <c:pt idx="4">
                  <c:v>18.272789041489258</c:v>
                </c:pt>
                <c:pt idx="5">
                  <c:v>18.365455979705352</c:v>
                </c:pt>
                <c:pt idx="6">
                  <c:v>18.449718865088009</c:v>
                </c:pt>
                <c:pt idx="7">
                  <c:v>18.54894108410749</c:v>
                </c:pt>
                <c:pt idx="8">
                  <c:v>18.62890070257988</c:v>
                </c:pt>
                <c:pt idx="9">
                  <c:v>18.736678894454094</c:v>
                </c:pt>
                <c:pt idx="10">
                  <c:v>18.831458830128373</c:v>
                </c:pt>
                <c:pt idx="11">
                  <c:v>18.930902383388183</c:v>
                </c:pt>
                <c:pt idx="12">
                  <c:v>19.020674204913568</c:v>
                </c:pt>
                <c:pt idx="13">
                  <c:v>19.142926324397255</c:v>
                </c:pt>
                <c:pt idx="14">
                  <c:v>19.276342492678811</c:v>
                </c:pt>
                <c:pt idx="15">
                  <c:v>19.371096509431755</c:v>
                </c:pt>
                <c:pt idx="16">
                  <c:v>19.50067430786256</c:v>
                </c:pt>
                <c:pt idx="17">
                  <c:v>19.607515533749627</c:v>
                </c:pt>
                <c:pt idx="18">
                  <c:v>19.710976520536235</c:v>
                </c:pt>
                <c:pt idx="19">
                  <c:v>19.854661927024999</c:v>
                </c:pt>
                <c:pt idx="20">
                  <c:v>19.988353746721408</c:v>
                </c:pt>
                <c:pt idx="21">
                  <c:v>20.118690885484444</c:v>
                </c:pt>
                <c:pt idx="22">
                  <c:v>20.23892130711582</c:v>
                </c:pt>
                <c:pt idx="23">
                  <c:v>20.385158521466074</c:v>
                </c:pt>
                <c:pt idx="24">
                  <c:v>20.524890607094193</c:v>
                </c:pt>
                <c:pt idx="25">
                  <c:v>20.673613097845436</c:v>
                </c:pt>
                <c:pt idx="26">
                  <c:v>20.801306931806742</c:v>
                </c:pt>
                <c:pt idx="27">
                  <c:v>20.952560991626196</c:v>
                </c:pt>
                <c:pt idx="28">
                  <c:v>21.099533352933346</c:v>
                </c:pt>
                <c:pt idx="29">
                  <c:v>21.267857667612375</c:v>
                </c:pt>
                <c:pt idx="30">
                  <c:v>21.431156885216971</c:v>
                </c:pt>
                <c:pt idx="31">
                  <c:v>21.600450088679395</c:v>
                </c:pt>
                <c:pt idx="32">
                  <c:v>21.759763718711671</c:v>
                </c:pt>
                <c:pt idx="33">
                  <c:v>21.931547211891836</c:v>
                </c:pt>
                <c:pt idx="34">
                  <c:v>22.107569568370209</c:v>
                </c:pt>
                <c:pt idx="35">
                  <c:v>22.280012354317822</c:v>
                </c:pt>
                <c:pt idx="36">
                  <c:v>22.489926938170282</c:v>
                </c:pt>
                <c:pt idx="37">
                  <c:v>22.663593644429948</c:v>
                </c:pt>
                <c:pt idx="38">
                  <c:v>22.847801691643088</c:v>
                </c:pt>
                <c:pt idx="39">
                  <c:v>23.025209101026661</c:v>
                </c:pt>
                <c:pt idx="40">
                  <c:v>23.244867603698406</c:v>
                </c:pt>
                <c:pt idx="41">
                  <c:v>23.448293289267394</c:v>
                </c:pt>
                <c:pt idx="42">
                  <c:v>23.690490938896321</c:v>
                </c:pt>
                <c:pt idx="43">
                  <c:v>23.903097111159727</c:v>
                </c:pt>
                <c:pt idx="44">
                  <c:v>24.121135961601023</c:v>
                </c:pt>
                <c:pt idx="45">
                  <c:v>24.271640198972648</c:v>
                </c:pt>
                <c:pt idx="46">
                  <c:v>24.5480565582453</c:v>
                </c:pt>
                <c:pt idx="47">
                  <c:v>24.772989368015217</c:v>
                </c:pt>
                <c:pt idx="48">
                  <c:v>25.037479438924493</c:v>
                </c:pt>
                <c:pt idx="49">
                  <c:v>25.28108864468998</c:v>
                </c:pt>
                <c:pt idx="50">
                  <c:v>25.550559182173323</c:v>
                </c:pt>
                <c:pt idx="51">
                  <c:v>25.79775519467853</c:v>
                </c:pt>
                <c:pt idx="52">
                  <c:v>26.054902688762489</c:v>
                </c:pt>
                <c:pt idx="53">
                  <c:v>26.309878331677545</c:v>
                </c:pt>
                <c:pt idx="54">
                  <c:v>26.558799044954682</c:v>
                </c:pt>
                <c:pt idx="55">
                  <c:v>27.028975586325167</c:v>
                </c:pt>
                <c:pt idx="56">
                  <c:v>27.464267781998267</c:v>
                </c:pt>
                <c:pt idx="57">
                  <c:v>28.110392115011535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55-4056-A31D-6F192922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74112"/>
        <c:axId val="1997787424"/>
      </c:scatterChart>
      <c:valAx>
        <c:axId val="1997774112"/>
        <c:scaling>
          <c:orientation val="minMax"/>
          <c:max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r</a:t>
                </a:r>
                <a:r>
                  <a:rPr lang="hu-HU" baseline="0"/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787424"/>
        <c:crosses val="autoZero"/>
        <c:crossBetween val="midCat"/>
      </c:valAx>
      <c:valAx>
        <c:axId val="1997787424"/>
        <c:scaling>
          <c:orientation val="minMax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>
                    <a:latin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 [mag/"</a:t>
                </a:r>
                <a:r>
                  <a:rPr lang="hu-HU" baseline="30000">
                    <a:latin typeface="Calibri" panose="020F0502020204030204" pitchFamily="34" charset="0"/>
                    <a:cs typeface="Calibri" panose="020F0502020204030204" pitchFamily="34" charset="0"/>
                  </a:rPr>
                  <a:t>2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77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Az NGC 4472 galaxis felületi fényessége ...</a:t>
            </a:r>
            <a:r>
              <a:rPr lang="hu-HU" baseline="0"/>
              <a:t> : </a:t>
            </a:r>
            <a:r>
              <a:rPr lang="hu-HU" i="1"/>
              <a:t>I</a:t>
            </a:r>
            <a:r>
              <a:rPr lang="hu-HU" baseline="-25000"/>
              <a:t>e</a:t>
            </a:r>
            <a:r>
              <a:rPr lang="hu-HU"/>
              <a:t> = 11,61, </a:t>
            </a:r>
            <a:r>
              <a:rPr lang="hu-HU" i="1"/>
              <a:t>r</a:t>
            </a:r>
            <a:r>
              <a:rPr lang="hu-HU" baseline="-25000"/>
              <a:t>e</a:t>
            </a:r>
            <a:r>
              <a:rPr lang="hu-HU"/>
              <a:t> = 264,92, </a:t>
            </a:r>
            <a:r>
              <a:rPr lang="hu-HU" i="1"/>
              <a:t>n </a:t>
            </a:r>
            <a:r>
              <a:rPr lang="hu-HU"/>
              <a:t>= 5,93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'NGC 4472 surface brightness'!$A$2:$A$59</c:f>
              <c:numCache>
                <c:formatCode>0.000</c:formatCode>
                <c:ptCount val="58"/>
                <c:pt idx="0">
                  <c:v>3.5259999999999998</c:v>
                </c:pt>
                <c:pt idx="1">
                  <c:v>4.0149999999999997</c:v>
                </c:pt>
                <c:pt idx="2">
                  <c:v>4.5570000000000004</c:v>
                </c:pt>
                <c:pt idx="3">
                  <c:v>4.9660000000000002</c:v>
                </c:pt>
                <c:pt idx="4">
                  <c:v>5.4909999999999997</c:v>
                </c:pt>
                <c:pt idx="5">
                  <c:v>6.0389999999999997</c:v>
                </c:pt>
                <c:pt idx="6">
                  <c:v>6.5720000000000001</c:v>
                </c:pt>
                <c:pt idx="7">
                  <c:v>7.2439999999999998</c:v>
                </c:pt>
                <c:pt idx="8">
                  <c:v>7.8220000000000001</c:v>
                </c:pt>
                <c:pt idx="9">
                  <c:v>8.6549999999999994</c:v>
                </c:pt>
                <c:pt idx="10">
                  <c:v>9.4410000000000007</c:v>
                </c:pt>
                <c:pt idx="11">
                  <c:v>10.321999999999999</c:v>
                </c:pt>
                <c:pt idx="12">
                  <c:v>11.169</c:v>
                </c:pt>
                <c:pt idx="13">
                  <c:v>12.404999999999999</c:v>
                </c:pt>
                <c:pt idx="14">
                  <c:v>13.868</c:v>
                </c:pt>
                <c:pt idx="15">
                  <c:v>14.983000000000001</c:v>
                </c:pt>
                <c:pt idx="16">
                  <c:v>16.614999999999998</c:v>
                </c:pt>
                <c:pt idx="17">
                  <c:v>18.058</c:v>
                </c:pt>
                <c:pt idx="18">
                  <c:v>19.542999999999999</c:v>
                </c:pt>
                <c:pt idx="19">
                  <c:v>21.754999999999999</c:v>
                </c:pt>
                <c:pt idx="20">
                  <c:v>23.977</c:v>
                </c:pt>
                <c:pt idx="21">
                  <c:v>26.303000000000001</c:v>
                </c:pt>
                <c:pt idx="22">
                  <c:v>28.594999999999999</c:v>
                </c:pt>
                <c:pt idx="23">
                  <c:v>31.581</c:v>
                </c:pt>
                <c:pt idx="24">
                  <c:v>34.646999999999998</c:v>
                </c:pt>
                <c:pt idx="25">
                  <c:v>38.15</c:v>
                </c:pt>
                <c:pt idx="26">
                  <c:v>41.363999999999997</c:v>
                </c:pt>
                <c:pt idx="27">
                  <c:v>45.429000000000002</c:v>
                </c:pt>
                <c:pt idx="28">
                  <c:v>49.658999999999999</c:v>
                </c:pt>
                <c:pt idx="29">
                  <c:v>54.859000000000002</c:v>
                </c:pt>
                <c:pt idx="30">
                  <c:v>60.283999999999999</c:v>
                </c:pt>
                <c:pt idx="31">
                  <c:v>66.322999999999993</c:v>
                </c:pt>
                <c:pt idx="32">
                  <c:v>72.41</c:v>
                </c:pt>
                <c:pt idx="33">
                  <c:v>79.433000000000007</c:v>
                </c:pt>
                <c:pt idx="34">
                  <c:v>87.147000000000006</c:v>
                </c:pt>
                <c:pt idx="35">
                  <c:v>95.236000000000004</c:v>
                </c:pt>
                <c:pt idx="36">
                  <c:v>105.828</c:v>
                </c:pt>
                <c:pt idx="37">
                  <c:v>115.239</c:v>
                </c:pt>
                <c:pt idx="38">
                  <c:v>125.893</c:v>
                </c:pt>
                <c:pt idx="39">
                  <c:v>136.83600000000001</c:v>
                </c:pt>
                <c:pt idx="40">
                  <c:v>151.35599999999999</c:v>
                </c:pt>
                <c:pt idx="41">
                  <c:v>165.80600000000001</c:v>
                </c:pt>
                <c:pt idx="42">
                  <c:v>184.33199999999999</c:v>
                </c:pt>
                <c:pt idx="43">
                  <c:v>201.83699999999999</c:v>
                </c:pt>
                <c:pt idx="44">
                  <c:v>221.05500000000001</c:v>
                </c:pt>
                <c:pt idx="45">
                  <c:v>235.09899999999999</c:v>
                </c:pt>
                <c:pt idx="46">
                  <c:v>262.62299999999999</c:v>
                </c:pt>
                <c:pt idx="47">
                  <c:v>286.74799999999999</c:v>
                </c:pt>
                <c:pt idx="48">
                  <c:v>317.2</c:v>
                </c:pt>
                <c:pt idx="49">
                  <c:v>347.33600000000001</c:v>
                </c:pt>
                <c:pt idx="50">
                  <c:v>383.11900000000003</c:v>
                </c:pt>
                <c:pt idx="51">
                  <c:v>418.31200000000001</c:v>
                </c:pt>
                <c:pt idx="52">
                  <c:v>457.43900000000002</c:v>
                </c:pt>
                <c:pt idx="53">
                  <c:v>498.88400000000001</c:v>
                </c:pt>
                <c:pt idx="54">
                  <c:v>542.00099999999998</c:v>
                </c:pt>
                <c:pt idx="55">
                  <c:v>631</c:v>
                </c:pt>
                <c:pt idx="56">
                  <c:v>722.77</c:v>
                </c:pt>
                <c:pt idx="57">
                  <c:v>877.00099999999998</c:v>
                </c:pt>
              </c:numCache>
            </c:numRef>
          </c:xVal>
          <c:yVal>
            <c:numRef>
              <c:f>'NGC 4472 surface brightness'!$B$2:$B$59</c:f>
              <c:numCache>
                <c:formatCode>0.000</c:formatCode>
                <c:ptCount val="58"/>
                <c:pt idx="0">
                  <c:v>16.917000000000002</c:v>
                </c:pt>
                <c:pt idx="1">
                  <c:v>17.032</c:v>
                </c:pt>
                <c:pt idx="2">
                  <c:v>17.149999999999999</c:v>
                </c:pt>
                <c:pt idx="3">
                  <c:v>17.239000000000001</c:v>
                </c:pt>
                <c:pt idx="4">
                  <c:v>17.338999999999999</c:v>
                </c:pt>
                <c:pt idx="5">
                  <c:v>17.439</c:v>
                </c:pt>
                <c:pt idx="6">
                  <c:v>17.530999999999999</c:v>
                </c:pt>
                <c:pt idx="7">
                  <c:v>17.638999999999999</c:v>
                </c:pt>
                <c:pt idx="8">
                  <c:v>17.722999999999999</c:v>
                </c:pt>
                <c:pt idx="9">
                  <c:v>17.835999999999999</c:v>
                </c:pt>
                <c:pt idx="10">
                  <c:v>17.939</c:v>
                </c:pt>
                <c:pt idx="11">
                  <c:v>18.042999999999999</c:v>
                </c:pt>
                <c:pt idx="12">
                  <c:v>18.138999999999999</c:v>
                </c:pt>
                <c:pt idx="13">
                  <c:v>18.27</c:v>
                </c:pt>
                <c:pt idx="14">
                  <c:v>18.407</c:v>
                </c:pt>
                <c:pt idx="15">
                  <c:v>18.504999999999999</c:v>
                </c:pt>
                <c:pt idx="16">
                  <c:v>18.638000000000002</c:v>
                </c:pt>
                <c:pt idx="17">
                  <c:v>18.742000000000001</c:v>
                </c:pt>
                <c:pt idx="18">
                  <c:v>18.847999999999999</c:v>
                </c:pt>
                <c:pt idx="19">
                  <c:v>18.989000000000001</c:v>
                </c:pt>
                <c:pt idx="20">
                  <c:v>19.132000000000001</c:v>
                </c:pt>
                <c:pt idx="21">
                  <c:v>19.271000000000001</c:v>
                </c:pt>
                <c:pt idx="22">
                  <c:v>19.402999999999999</c:v>
                </c:pt>
                <c:pt idx="23">
                  <c:v>19.571000000000002</c:v>
                </c:pt>
                <c:pt idx="24">
                  <c:v>19.728999999999999</c:v>
                </c:pt>
                <c:pt idx="25">
                  <c:v>19.901</c:v>
                </c:pt>
                <c:pt idx="26">
                  <c:v>20.041</c:v>
                </c:pt>
                <c:pt idx="27">
                  <c:v>20.178999999999998</c:v>
                </c:pt>
                <c:pt idx="28">
                  <c:v>20.327999999999999</c:v>
                </c:pt>
                <c:pt idx="29">
                  <c:v>20.475999999999999</c:v>
                </c:pt>
                <c:pt idx="30">
                  <c:v>20.626999999999999</c:v>
                </c:pt>
                <c:pt idx="31">
                  <c:v>20.76</c:v>
                </c:pt>
                <c:pt idx="32">
                  <c:v>20.893999999999998</c:v>
                </c:pt>
                <c:pt idx="33">
                  <c:v>21.04</c:v>
                </c:pt>
                <c:pt idx="34">
                  <c:v>21.193999999999999</c:v>
                </c:pt>
                <c:pt idx="35">
                  <c:v>21.334</c:v>
                </c:pt>
                <c:pt idx="36">
                  <c:v>21.545000000000002</c:v>
                </c:pt>
                <c:pt idx="37">
                  <c:v>21.69</c:v>
                </c:pt>
                <c:pt idx="38">
                  <c:v>21.888000000000002</c:v>
                </c:pt>
                <c:pt idx="39">
                  <c:v>22.035</c:v>
                </c:pt>
                <c:pt idx="40">
                  <c:v>22.277999999999999</c:v>
                </c:pt>
                <c:pt idx="41">
                  <c:v>22.414000000000001</c:v>
                </c:pt>
                <c:pt idx="42">
                  <c:v>22.617999999999999</c:v>
                </c:pt>
                <c:pt idx="43">
                  <c:v>22.788</c:v>
                </c:pt>
                <c:pt idx="44">
                  <c:v>22.917000000000002</c:v>
                </c:pt>
                <c:pt idx="45">
                  <c:v>23.068000000000001</c:v>
                </c:pt>
                <c:pt idx="46">
                  <c:v>23.256</c:v>
                </c:pt>
                <c:pt idx="47">
                  <c:v>23.47</c:v>
                </c:pt>
                <c:pt idx="48">
                  <c:v>23.648</c:v>
                </c:pt>
                <c:pt idx="49">
                  <c:v>23.870999999999999</c:v>
                </c:pt>
                <c:pt idx="50">
                  <c:v>24.053000000000001</c:v>
                </c:pt>
                <c:pt idx="51">
                  <c:v>24.318000000000001</c:v>
                </c:pt>
                <c:pt idx="52">
                  <c:v>24.52</c:v>
                </c:pt>
                <c:pt idx="53">
                  <c:v>24.777000000000001</c:v>
                </c:pt>
                <c:pt idx="54">
                  <c:v>24.975999999999999</c:v>
                </c:pt>
                <c:pt idx="55">
                  <c:v>25.282</c:v>
                </c:pt>
                <c:pt idx="56">
                  <c:v>25.69</c:v>
                </c:pt>
                <c:pt idx="57">
                  <c:v>26.177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67-4B09-A6E9-0EC4C7893B7A}"/>
            </c:ext>
          </c:extLst>
        </c:ser>
        <c:ser>
          <c:idx val="1"/>
          <c:order val="1"/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'NGC 4472 surface brightness'!$A$2:$A$59</c:f>
              <c:numCache>
                <c:formatCode>0.000</c:formatCode>
                <c:ptCount val="58"/>
                <c:pt idx="0">
                  <c:v>3.5259999999999998</c:v>
                </c:pt>
                <c:pt idx="1">
                  <c:v>4.0149999999999997</c:v>
                </c:pt>
                <c:pt idx="2">
                  <c:v>4.5570000000000004</c:v>
                </c:pt>
                <c:pt idx="3">
                  <c:v>4.9660000000000002</c:v>
                </c:pt>
                <c:pt idx="4">
                  <c:v>5.4909999999999997</c:v>
                </c:pt>
                <c:pt idx="5">
                  <c:v>6.0389999999999997</c:v>
                </c:pt>
                <c:pt idx="6">
                  <c:v>6.5720000000000001</c:v>
                </c:pt>
                <c:pt idx="7">
                  <c:v>7.2439999999999998</c:v>
                </c:pt>
                <c:pt idx="8">
                  <c:v>7.8220000000000001</c:v>
                </c:pt>
                <c:pt idx="9">
                  <c:v>8.6549999999999994</c:v>
                </c:pt>
                <c:pt idx="10">
                  <c:v>9.4410000000000007</c:v>
                </c:pt>
                <c:pt idx="11">
                  <c:v>10.321999999999999</c:v>
                </c:pt>
                <c:pt idx="12">
                  <c:v>11.169</c:v>
                </c:pt>
                <c:pt idx="13">
                  <c:v>12.404999999999999</c:v>
                </c:pt>
                <c:pt idx="14">
                  <c:v>13.868</c:v>
                </c:pt>
                <c:pt idx="15">
                  <c:v>14.983000000000001</c:v>
                </c:pt>
                <c:pt idx="16">
                  <c:v>16.614999999999998</c:v>
                </c:pt>
                <c:pt idx="17">
                  <c:v>18.058</c:v>
                </c:pt>
                <c:pt idx="18">
                  <c:v>19.542999999999999</c:v>
                </c:pt>
                <c:pt idx="19">
                  <c:v>21.754999999999999</c:v>
                </c:pt>
                <c:pt idx="20">
                  <c:v>23.977</c:v>
                </c:pt>
                <c:pt idx="21">
                  <c:v>26.303000000000001</c:v>
                </c:pt>
                <c:pt idx="22">
                  <c:v>28.594999999999999</c:v>
                </c:pt>
                <c:pt idx="23">
                  <c:v>31.581</c:v>
                </c:pt>
                <c:pt idx="24">
                  <c:v>34.646999999999998</c:v>
                </c:pt>
                <c:pt idx="25">
                  <c:v>38.15</c:v>
                </c:pt>
                <c:pt idx="26">
                  <c:v>41.363999999999997</c:v>
                </c:pt>
                <c:pt idx="27">
                  <c:v>45.429000000000002</c:v>
                </c:pt>
                <c:pt idx="28">
                  <c:v>49.658999999999999</c:v>
                </c:pt>
                <c:pt idx="29">
                  <c:v>54.859000000000002</c:v>
                </c:pt>
                <c:pt idx="30">
                  <c:v>60.283999999999999</c:v>
                </c:pt>
                <c:pt idx="31">
                  <c:v>66.322999999999993</c:v>
                </c:pt>
                <c:pt idx="32">
                  <c:v>72.41</c:v>
                </c:pt>
                <c:pt idx="33">
                  <c:v>79.433000000000007</c:v>
                </c:pt>
                <c:pt idx="34">
                  <c:v>87.147000000000006</c:v>
                </c:pt>
                <c:pt idx="35">
                  <c:v>95.236000000000004</c:v>
                </c:pt>
                <c:pt idx="36">
                  <c:v>105.828</c:v>
                </c:pt>
                <c:pt idx="37">
                  <c:v>115.239</c:v>
                </c:pt>
                <c:pt idx="38">
                  <c:v>125.893</c:v>
                </c:pt>
                <c:pt idx="39">
                  <c:v>136.83600000000001</c:v>
                </c:pt>
                <c:pt idx="40">
                  <c:v>151.35599999999999</c:v>
                </c:pt>
                <c:pt idx="41">
                  <c:v>165.80600000000001</c:v>
                </c:pt>
                <c:pt idx="42">
                  <c:v>184.33199999999999</c:v>
                </c:pt>
                <c:pt idx="43">
                  <c:v>201.83699999999999</c:v>
                </c:pt>
                <c:pt idx="44">
                  <c:v>221.05500000000001</c:v>
                </c:pt>
                <c:pt idx="45">
                  <c:v>235.09899999999999</c:v>
                </c:pt>
                <c:pt idx="46">
                  <c:v>262.62299999999999</c:v>
                </c:pt>
                <c:pt idx="47">
                  <c:v>286.74799999999999</c:v>
                </c:pt>
                <c:pt idx="48">
                  <c:v>317.2</c:v>
                </c:pt>
                <c:pt idx="49">
                  <c:v>347.33600000000001</c:v>
                </c:pt>
                <c:pt idx="50">
                  <c:v>383.11900000000003</c:v>
                </c:pt>
                <c:pt idx="51">
                  <c:v>418.31200000000001</c:v>
                </c:pt>
                <c:pt idx="52">
                  <c:v>457.43900000000002</c:v>
                </c:pt>
                <c:pt idx="53">
                  <c:v>498.88400000000001</c:v>
                </c:pt>
                <c:pt idx="54">
                  <c:v>542.00099999999998</c:v>
                </c:pt>
                <c:pt idx="55">
                  <c:v>631</c:v>
                </c:pt>
                <c:pt idx="56">
                  <c:v>722.77</c:v>
                </c:pt>
                <c:pt idx="57">
                  <c:v>877.00099999999998</c:v>
                </c:pt>
              </c:numCache>
            </c:numRef>
          </c:xVal>
          <c:yVal>
            <c:numRef>
              <c:f>'NGC 4472 surface brightness'!$H$2:$H$59</c:f>
              <c:numCache>
                <c:formatCode>0.0000</c:formatCode>
                <c:ptCount val="58"/>
                <c:pt idx="0">
                  <c:v>16.865115625044709</c:v>
                </c:pt>
                <c:pt idx="1">
                  <c:v>16.998841175171748</c:v>
                </c:pt>
                <c:pt idx="2">
                  <c:v>17.132075211863157</c:v>
                </c:pt>
                <c:pt idx="3">
                  <c:v>17.224144771359398</c:v>
                </c:pt>
                <c:pt idx="4">
                  <c:v>17.333501771992264</c:v>
                </c:pt>
                <c:pt idx="5">
                  <c:v>17.43873955371852</c:v>
                </c:pt>
                <c:pt idx="6">
                  <c:v>17.533736629061099</c:v>
                </c:pt>
                <c:pt idx="7">
                  <c:v>17.64477368561792</c:v>
                </c:pt>
                <c:pt idx="8">
                  <c:v>17.73362348592223</c:v>
                </c:pt>
                <c:pt idx="9">
                  <c:v>17.85252041372334</c:v>
                </c:pt>
                <c:pt idx="10">
                  <c:v>17.956281631873562</c:v>
                </c:pt>
                <c:pt idx="11">
                  <c:v>18.064371233822015</c:v>
                </c:pt>
                <c:pt idx="12">
                  <c:v>18.16128369835182</c:v>
                </c:pt>
                <c:pt idx="13">
                  <c:v>18.292276141465429</c:v>
                </c:pt>
                <c:pt idx="14">
                  <c:v>18.43397765268378</c:v>
                </c:pt>
                <c:pt idx="15">
                  <c:v>18.533847090307468</c:v>
                </c:pt>
                <c:pt idx="16">
                  <c:v>18.669419285417739</c:v>
                </c:pt>
                <c:pt idx="17">
                  <c:v>18.780358237380998</c:v>
                </c:pt>
                <c:pt idx="18">
                  <c:v>18.887080586918106</c:v>
                </c:pt>
                <c:pt idx="19">
                  <c:v>19.0341757585213</c:v>
                </c:pt>
                <c:pt idx="20">
                  <c:v>19.169907121422618</c:v>
                </c:pt>
                <c:pt idx="21">
                  <c:v>19.30121507158259</c:v>
                </c:pt>
                <c:pt idx="22">
                  <c:v>19.421476714409746</c:v>
                </c:pt>
                <c:pt idx="23">
                  <c:v>19.566667434473192</c:v>
                </c:pt>
                <c:pt idx="24">
                  <c:v>19.704320854306484</c:v>
                </c:pt>
                <c:pt idx="25">
                  <c:v>19.849709121438984</c:v>
                </c:pt>
                <c:pt idx="26">
                  <c:v>19.973644269246318</c:v>
                </c:pt>
                <c:pt idx="27">
                  <c:v>20.119406788784659</c:v>
                </c:pt>
                <c:pt idx="28">
                  <c:v>20.259994329470334</c:v>
                </c:pt>
                <c:pt idx="29">
                  <c:v>20.419775398808003</c:v>
                </c:pt>
                <c:pt idx="30">
                  <c:v>20.573569128177503</c:v>
                </c:pt>
                <c:pt idx="31">
                  <c:v>20.731782084389131</c:v>
                </c:pt>
                <c:pt idx="32">
                  <c:v>20.879563266613928</c:v>
                </c:pt>
                <c:pt idx="33">
                  <c:v>21.037746755609241</c:v>
                </c:pt>
                <c:pt idx="34">
                  <c:v>21.198616911694561</c:v>
                </c:pt>
                <c:pt idx="35">
                  <c:v>21.355057097298015</c:v>
                </c:pt>
                <c:pt idx="36">
                  <c:v>21.543992555757431</c:v>
                </c:pt>
                <c:pt idx="37">
                  <c:v>21.699096343655395</c:v>
                </c:pt>
                <c:pt idx="38">
                  <c:v>21.862457024729157</c:v>
                </c:pt>
                <c:pt idx="39">
                  <c:v>22.018691622605189</c:v>
                </c:pt>
                <c:pt idx="40">
                  <c:v>22.210690184477475</c:v>
                </c:pt>
                <c:pt idx="41">
                  <c:v>22.387117173023093</c:v>
                </c:pt>
                <c:pt idx="42">
                  <c:v>22.595492347129742</c:v>
                </c:pt>
                <c:pt idx="43">
                  <c:v>22.776952188336679</c:v>
                </c:pt>
                <c:pt idx="44">
                  <c:v>22.9616788889413</c:v>
                </c:pt>
                <c:pt idx="45">
                  <c:v>23.088401144084038</c:v>
                </c:pt>
                <c:pt idx="46">
                  <c:v>23.319511423545901</c:v>
                </c:pt>
                <c:pt idx="47">
                  <c:v>23.506064903737677</c:v>
                </c:pt>
                <c:pt idx="48">
                  <c:v>23.723747370342409</c:v>
                </c:pt>
                <c:pt idx="49">
                  <c:v>23.922687879640115</c:v>
                </c:pt>
                <c:pt idx="50">
                  <c:v>24.14106393332105</c:v>
                </c:pt>
                <c:pt idx="51">
                  <c:v>24.339880345333949</c:v>
                </c:pt>
                <c:pt idx="52">
                  <c:v>24.545214566218451</c:v>
                </c:pt>
                <c:pt idx="53">
                  <c:v>24.747361335607824</c:v>
                </c:pt>
                <c:pt idx="54">
                  <c:v>24.943351157682933</c:v>
                </c:pt>
                <c:pt idx="55">
                  <c:v>25.310019895501977</c:v>
                </c:pt>
                <c:pt idx="56">
                  <c:v>25.645535671724804</c:v>
                </c:pt>
                <c:pt idx="57">
                  <c:v>26.13692063166356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67-4B09-A6E9-0EC4C7893B7A}"/>
            </c:ext>
          </c:extLst>
        </c:ser>
        <c:ser>
          <c:idx val="2"/>
          <c:order val="2"/>
          <c:tx>
            <c:v>Vetítőegyenesek #1</c:v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alpha val="95000"/>
                  </a:schemeClr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CF67-4B09-A6E9-0EC4C7893B7A}"/>
              </c:ext>
            </c:extLst>
          </c:dPt>
          <c:dPt>
            <c:idx val="1"/>
            <c:marker>
              <c:symbol val="diamond"/>
              <c:size val="8"/>
              <c:spPr>
                <a:solidFill>
                  <a:schemeClr val="accent2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F67-4B09-A6E9-0EC4C7893B7A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CF67-4B09-A6E9-0EC4C7893B7A}"/>
              </c:ext>
            </c:extLst>
          </c:dPt>
          <c:xVal>
            <c:numRef>
              <c:f>'NGC 4472 surface brightness'!$Y$57:$Y$59</c:f>
              <c:numCache>
                <c:formatCode>0.000</c:formatCode>
                <c:ptCount val="3"/>
                <c:pt idx="0">
                  <c:v>490</c:v>
                </c:pt>
                <c:pt idx="1">
                  <c:v>490</c:v>
                </c:pt>
                <c:pt idx="2" formatCode="General">
                  <c:v>0</c:v>
                </c:pt>
              </c:numCache>
            </c:numRef>
          </c:xVal>
          <c:yVal>
            <c:numRef>
              <c:f>'NGC 4472 surface brightness'!$Z$57:$Z$59</c:f>
              <c:numCache>
                <c:formatCode>0.0000</c:formatCode>
                <c:ptCount val="3"/>
                <c:pt idx="0" formatCode="General">
                  <c:v>16</c:v>
                </c:pt>
                <c:pt idx="1">
                  <c:v>24.70523859060927</c:v>
                </c:pt>
                <c:pt idx="2">
                  <c:v>24.70523859060927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F67-4B09-A6E9-0EC4C7893B7A}"/>
            </c:ext>
          </c:extLst>
        </c:ser>
        <c:ser>
          <c:idx val="3"/>
          <c:order val="3"/>
          <c:tx>
            <c:v>Vetítőegyenesek #2</c:v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9525">
                <a:solidFill>
                  <a:schemeClr val="accent4"/>
                </a:solidFill>
                <a:prstDash val="solid"/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CF67-4B09-A6E9-0EC4C7893B7A}"/>
              </c:ext>
            </c:extLst>
          </c:dPt>
          <c:dPt>
            <c:idx val="1"/>
            <c:marker>
              <c:symbol val="diamond"/>
              <c:size val="8"/>
              <c:spPr>
                <a:solidFill>
                  <a:schemeClr val="accent2"/>
                </a:solidFill>
                <a:ln w="9525">
                  <a:solidFill>
                    <a:schemeClr val="tx1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F67-4B09-A6E9-0EC4C7893B7A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CF67-4B09-A6E9-0EC4C7893B7A}"/>
              </c:ext>
            </c:extLst>
          </c:dPt>
          <c:xVal>
            <c:numRef>
              <c:f>'NGC 4472 surface brightness'!$AB$57:$AB$59</c:f>
              <c:numCache>
                <c:formatCode>0.000</c:formatCode>
                <c:ptCount val="3"/>
                <c:pt idx="0">
                  <c:v>264.92266565117546</c:v>
                </c:pt>
                <c:pt idx="1">
                  <c:v>264.92266565117546</c:v>
                </c:pt>
                <c:pt idx="2" formatCode="General">
                  <c:v>0</c:v>
                </c:pt>
              </c:numCache>
            </c:numRef>
          </c:xVal>
          <c:yVal>
            <c:numRef>
              <c:f>'NGC 4472 surface brightness'!$AC$57:$AC$59</c:f>
              <c:numCache>
                <c:formatCode>0.0000</c:formatCode>
                <c:ptCount val="3"/>
                <c:pt idx="0" formatCode="General">
                  <c:v>16</c:v>
                </c:pt>
                <c:pt idx="1">
                  <c:v>23.337894849060525</c:v>
                </c:pt>
                <c:pt idx="2">
                  <c:v>23.337894849060525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F67-4B09-A6E9-0EC4C7893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74112"/>
        <c:axId val="1997787424"/>
      </c:scatterChart>
      <c:valAx>
        <c:axId val="1997774112"/>
        <c:scaling>
          <c:orientation val="minMax"/>
          <c:max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r</a:t>
                </a:r>
                <a:r>
                  <a:rPr lang="hu-HU" baseline="0"/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787424"/>
        <c:crosses val="autoZero"/>
        <c:crossBetween val="midCat"/>
      </c:valAx>
      <c:valAx>
        <c:axId val="1997787424"/>
        <c:scaling>
          <c:orientation val="minMax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>
                    <a:latin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 [mag/"</a:t>
                </a:r>
                <a:r>
                  <a:rPr lang="hu-HU" baseline="30000">
                    <a:latin typeface="Calibri" panose="020F0502020204030204" pitchFamily="34" charset="0"/>
                    <a:cs typeface="Calibri" panose="020F0502020204030204" pitchFamily="34" charset="0"/>
                  </a:rPr>
                  <a:t>2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77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Az NGC 4472 galaxis felületi fényessége</a:t>
            </a:r>
            <a:r>
              <a:rPr lang="hu-HU" baseline="0"/>
              <a:t> ... : Reziduálok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Reziduálik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'NGC 4472 surface brightness'!$A$2:$A$59</c:f>
              <c:numCache>
                <c:formatCode>0.000</c:formatCode>
                <c:ptCount val="58"/>
                <c:pt idx="0">
                  <c:v>3.5259999999999998</c:v>
                </c:pt>
                <c:pt idx="1">
                  <c:v>4.0149999999999997</c:v>
                </c:pt>
                <c:pt idx="2">
                  <c:v>4.5570000000000004</c:v>
                </c:pt>
                <c:pt idx="3">
                  <c:v>4.9660000000000002</c:v>
                </c:pt>
                <c:pt idx="4">
                  <c:v>5.4909999999999997</c:v>
                </c:pt>
                <c:pt idx="5">
                  <c:v>6.0389999999999997</c:v>
                </c:pt>
                <c:pt idx="6">
                  <c:v>6.5720000000000001</c:v>
                </c:pt>
                <c:pt idx="7">
                  <c:v>7.2439999999999998</c:v>
                </c:pt>
                <c:pt idx="8">
                  <c:v>7.8220000000000001</c:v>
                </c:pt>
                <c:pt idx="9">
                  <c:v>8.6549999999999994</c:v>
                </c:pt>
                <c:pt idx="10">
                  <c:v>9.4410000000000007</c:v>
                </c:pt>
                <c:pt idx="11">
                  <c:v>10.321999999999999</c:v>
                </c:pt>
                <c:pt idx="12">
                  <c:v>11.169</c:v>
                </c:pt>
                <c:pt idx="13">
                  <c:v>12.404999999999999</c:v>
                </c:pt>
                <c:pt idx="14">
                  <c:v>13.868</c:v>
                </c:pt>
                <c:pt idx="15">
                  <c:v>14.983000000000001</c:v>
                </c:pt>
                <c:pt idx="16">
                  <c:v>16.614999999999998</c:v>
                </c:pt>
                <c:pt idx="17">
                  <c:v>18.058</c:v>
                </c:pt>
                <c:pt idx="18">
                  <c:v>19.542999999999999</c:v>
                </c:pt>
                <c:pt idx="19">
                  <c:v>21.754999999999999</c:v>
                </c:pt>
                <c:pt idx="20">
                  <c:v>23.977</c:v>
                </c:pt>
                <c:pt idx="21">
                  <c:v>26.303000000000001</c:v>
                </c:pt>
                <c:pt idx="22">
                  <c:v>28.594999999999999</c:v>
                </c:pt>
                <c:pt idx="23">
                  <c:v>31.581</c:v>
                </c:pt>
                <c:pt idx="24">
                  <c:v>34.646999999999998</c:v>
                </c:pt>
                <c:pt idx="25">
                  <c:v>38.15</c:v>
                </c:pt>
                <c:pt idx="26">
                  <c:v>41.363999999999997</c:v>
                </c:pt>
                <c:pt idx="27">
                  <c:v>45.429000000000002</c:v>
                </c:pt>
                <c:pt idx="28">
                  <c:v>49.658999999999999</c:v>
                </c:pt>
                <c:pt idx="29">
                  <c:v>54.859000000000002</c:v>
                </c:pt>
                <c:pt idx="30">
                  <c:v>60.283999999999999</c:v>
                </c:pt>
                <c:pt idx="31">
                  <c:v>66.322999999999993</c:v>
                </c:pt>
                <c:pt idx="32">
                  <c:v>72.41</c:v>
                </c:pt>
                <c:pt idx="33">
                  <c:v>79.433000000000007</c:v>
                </c:pt>
                <c:pt idx="34">
                  <c:v>87.147000000000006</c:v>
                </c:pt>
                <c:pt idx="35">
                  <c:v>95.236000000000004</c:v>
                </c:pt>
                <c:pt idx="36">
                  <c:v>105.828</c:v>
                </c:pt>
                <c:pt idx="37">
                  <c:v>115.239</c:v>
                </c:pt>
                <c:pt idx="38">
                  <c:v>125.893</c:v>
                </c:pt>
                <c:pt idx="39">
                  <c:v>136.83600000000001</c:v>
                </c:pt>
                <c:pt idx="40">
                  <c:v>151.35599999999999</c:v>
                </c:pt>
                <c:pt idx="41">
                  <c:v>165.80600000000001</c:v>
                </c:pt>
                <c:pt idx="42">
                  <c:v>184.33199999999999</c:v>
                </c:pt>
                <c:pt idx="43">
                  <c:v>201.83699999999999</c:v>
                </c:pt>
                <c:pt idx="44">
                  <c:v>221.05500000000001</c:v>
                </c:pt>
                <c:pt idx="45">
                  <c:v>235.09899999999999</c:v>
                </c:pt>
                <c:pt idx="46">
                  <c:v>262.62299999999999</c:v>
                </c:pt>
                <c:pt idx="47">
                  <c:v>286.74799999999999</c:v>
                </c:pt>
                <c:pt idx="48">
                  <c:v>317.2</c:v>
                </c:pt>
                <c:pt idx="49">
                  <c:v>347.33600000000001</c:v>
                </c:pt>
                <c:pt idx="50">
                  <c:v>383.11900000000003</c:v>
                </c:pt>
                <c:pt idx="51">
                  <c:v>418.31200000000001</c:v>
                </c:pt>
                <c:pt idx="52">
                  <c:v>457.43900000000002</c:v>
                </c:pt>
                <c:pt idx="53">
                  <c:v>498.88400000000001</c:v>
                </c:pt>
                <c:pt idx="54">
                  <c:v>542.00099999999998</c:v>
                </c:pt>
                <c:pt idx="55">
                  <c:v>631</c:v>
                </c:pt>
                <c:pt idx="56">
                  <c:v>722.77</c:v>
                </c:pt>
                <c:pt idx="57">
                  <c:v>877.00099999999998</c:v>
                </c:pt>
              </c:numCache>
            </c:numRef>
          </c:xVal>
          <c:yVal>
            <c:numRef>
              <c:f>'NGC 4472 surface brightness'!$I$2:$I$59</c:f>
              <c:numCache>
                <c:formatCode>0.0000</c:formatCode>
                <c:ptCount val="58"/>
                <c:pt idx="0">
                  <c:v>-5.1884374955292856E-2</c:v>
                </c:pt>
                <c:pt idx="1">
                  <c:v>-3.3158824828252165E-2</c:v>
                </c:pt>
                <c:pt idx="2">
                  <c:v>-1.792478813684184E-2</c:v>
                </c:pt>
                <c:pt idx="3">
                  <c:v>-1.4855228640602292E-2</c:v>
                </c:pt>
                <c:pt idx="4">
                  <c:v>-5.4982280077346957E-3</c:v>
                </c:pt>
                <c:pt idx="5">
                  <c:v>-2.6044628148014226E-4</c:v>
                </c:pt>
                <c:pt idx="6">
                  <c:v>2.736629061100615E-3</c:v>
                </c:pt>
                <c:pt idx="7">
                  <c:v>5.7736856179211316E-3</c:v>
                </c:pt>
                <c:pt idx="8">
                  <c:v>1.0623485922231168E-2</c:v>
                </c:pt>
                <c:pt idx="9">
                  <c:v>1.6520413723341676E-2</c:v>
                </c:pt>
                <c:pt idx="10">
                  <c:v>1.728163187356202E-2</c:v>
                </c:pt>
                <c:pt idx="11">
                  <c:v>2.1371233822016222E-2</c:v>
                </c:pt>
                <c:pt idx="12">
                  <c:v>2.2283698351820647E-2</c:v>
                </c:pt>
                <c:pt idx="13">
                  <c:v>2.2276141465429333E-2</c:v>
                </c:pt>
                <c:pt idx="14">
                  <c:v>2.6977652683779496E-2</c:v>
                </c:pt>
                <c:pt idx="15">
                  <c:v>2.8847090307468903E-2</c:v>
                </c:pt>
                <c:pt idx="16">
                  <c:v>3.1419285417737086E-2</c:v>
                </c:pt>
                <c:pt idx="17">
                  <c:v>3.8358237380997195E-2</c:v>
                </c:pt>
                <c:pt idx="18">
                  <c:v>3.908058691810723E-2</c:v>
                </c:pt>
                <c:pt idx="19">
                  <c:v>4.5175758521299514E-2</c:v>
                </c:pt>
                <c:pt idx="20">
                  <c:v>3.7907121422616541E-2</c:v>
                </c:pt>
                <c:pt idx="21">
                  <c:v>3.0215071582588848E-2</c:v>
                </c:pt>
                <c:pt idx="22">
                  <c:v>1.8476714409747075E-2</c:v>
                </c:pt>
                <c:pt idx="23">
                  <c:v>-4.3325655268091623E-3</c:v>
                </c:pt>
                <c:pt idx="24">
                  <c:v>-2.4679145693514926E-2</c:v>
                </c:pt>
                <c:pt idx="25">
                  <c:v>-5.1290878561015774E-2</c:v>
                </c:pt>
                <c:pt idx="26">
                  <c:v>-6.7355730753682508E-2</c:v>
                </c:pt>
                <c:pt idx="27">
                  <c:v>-5.9593211215339892E-2</c:v>
                </c:pt>
                <c:pt idx="28">
                  <c:v>-6.8005670529664997E-2</c:v>
                </c:pt>
                <c:pt idx="29">
                  <c:v>-5.6224601191996015E-2</c:v>
                </c:pt>
                <c:pt idx="30">
                  <c:v>-5.3430871822495618E-2</c:v>
                </c:pt>
                <c:pt idx="31">
                  <c:v>-2.8217915610870392E-2</c:v>
                </c:pt>
                <c:pt idx="32">
                  <c:v>-1.4436733386069989E-2</c:v>
                </c:pt>
                <c:pt idx="33">
                  <c:v>-2.2532443907579136E-3</c:v>
                </c:pt>
                <c:pt idx="34">
                  <c:v>4.6169116945620203E-3</c:v>
                </c:pt>
                <c:pt idx="35">
                  <c:v>2.1057097298015748E-2</c:v>
                </c:pt>
                <c:pt idx="36">
                  <c:v>-1.0074442425711538E-3</c:v>
                </c:pt>
                <c:pt idx="37">
                  <c:v>9.0963436553934685E-3</c:v>
                </c:pt>
                <c:pt idx="38">
                  <c:v>-2.5542975270845147E-2</c:v>
                </c:pt>
                <c:pt idx="39">
                  <c:v>-1.6308377394810947E-2</c:v>
                </c:pt>
                <c:pt idx="40">
                  <c:v>-6.7309815522524019E-2</c:v>
                </c:pt>
                <c:pt idx="41">
                  <c:v>-2.6882826976908802E-2</c:v>
                </c:pt>
                <c:pt idx="42">
                  <c:v>-2.2507652870256578E-2</c:v>
                </c:pt>
                <c:pt idx="43">
                  <c:v>-1.1047811663321028E-2</c:v>
                </c:pt>
                <c:pt idx="44">
                  <c:v>4.4678888941298567E-2</c:v>
                </c:pt>
                <c:pt idx="45">
                  <c:v>2.0401144084036815E-2</c:v>
                </c:pt>
                <c:pt idx="46">
                  <c:v>6.3511423545900669E-2</c:v>
                </c:pt>
                <c:pt idx="47">
                  <c:v>3.6064903737678122E-2</c:v>
                </c:pt>
                <c:pt idx="48">
                  <c:v>7.5747370342408971E-2</c:v>
                </c:pt>
                <c:pt idx="49">
                  <c:v>5.1687879640116563E-2</c:v>
                </c:pt>
                <c:pt idx="50">
                  <c:v>8.8063933321048893E-2</c:v>
                </c:pt>
                <c:pt idx="51">
                  <c:v>2.188034533394756E-2</c:v>
                </c:pt>
                <c:pt idx="52">
                  <c:v>2.5214566218451751E-2</c:v>
                </c:pt>
                <c:pt idx="53">
                  <c:v>-2.9638664392177105E-2</c:v>
                </c:pt>
                <c:pt idx="54">
                  <c:v>-3.2648842317065885E-2</c:v>
                </c:pt>
                <c:pt idx="55">
                  <c:v>2.8019895501977032E-2</c:v>
                </c:pt>
                <c:pt idx="56">
                  <c:v>-4.4464328275196863E-2</c:v>
                </c:pt>
                <c:pt idx="57">
                  <c:v>-4.0079368336439103E-2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B3-43E3-81A2-FFA912B40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74112"/>
        <c:axId val="1997787424"/>
      </c:scatterChart>
      <c:valAx>
        <c:axId val="1997774112"/>
        <c:scaling>
          <c:orientation val="minMax"/>
          <c:max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r</a:t>
                </a:r>
                <a:r>
                  <a:rPr lang="hu-HU" baseline="0"/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787424"/>
        <c:crossesAt val="-0.1"/>
        <c:crossBetween val="midCat"/>
      </c:valAx>
      <c:valAx>
        <c:axId val="1997787424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i="1">
                    <a:latin typeface="Calibri" panose="020F0502020204030204" pitchFamily="34" charset="0"/>
                    <a:cs typeface="Calibri" panose="020F0502020204030204" pitchFamily="34" charset="0"/>
                  </a:rPr>
                  <a:t>Δ</a:t>
                </a:r>
                <a:r>
                  <a:rPr lang="hu-HU" i="1">
                    <a:latin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 [mag/"</a:t>
                </a:r>
                <a:r>
                  <a:rPr lang="hu-HU" baseline="30000">
                    <a:latin typeface="Calibri" panose="020F0502020204030204" pitchFamily="34" charset="0"/>
                    <a:cs typeface="Calibri" panose="020F0502020204030204" pitchFamily="34" charset="0"/>
                  </a:rPr>
                  <a:t>2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77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23</xdr:col>
      <xdr:colOff>244800</xdr:colOff>
      <xdr:row>26</xdr:row>
      <xdr:rowOff>87000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7922A24-C9E2-49CA-BC2E-6B80A9D96B5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0</xdr:colOff>
      <xdr:row>1</xdr:row>
      <xdr:rowOff>0</xdr:rowOff>
    </xdr:from>
    <xdr:to>
      <xdr:col>36</xdr:col>
      <xdr:colOff>244800</xdr:colOff>
      <xdr:row>26</xdr:row>
      <xdr:rowOff>87000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9A95E66-DC13-4743-B03C-DB0D815F70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24</xdr:col>
      <xdr:colOff>0</xdr:colOff>
      <xdr:row>28</xdr:row>
      <xdr:rowOff>0</xdr:rowOff>
    </xdr:from>
    <xdr:to>
      <xdr:col>36</xdr:col>
      <xdr:colOff>244800</xdr:colOff>
      <xdr:row>54</xdr:row>
      <xdr:rowOff>87000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3ECB60A-2959-4F5E-9B6A-62B6283B8CF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28</xdr:row>
      <xdr:rowOff>0</xdr:rowOff>
    </xdr:from>
    <xdr:to>
      <xdr:col>23</xdr:col>
      <xdr:colOff>244800</xdr:colOff>
      <xdr:row>54</xdr:row>
      <xdr:rowOff>87000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4A34777-D6C8-4635-B852-4941D068CDB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8924-7B93-4A9E-AE03-5C9ECAA43CAA}">
  <dimension ref="A1:AC61"/>
  <sheetViews>
    <sheetView tabSelected="1" zoomScaleNormal="100" workbookViewId="0"/>
  </sheetViews>
  <sheetFormatPr defaultRowHeight="15" x14ac:dyDescent="0.25"/>
  <cols>
    <col min="1" max="1" width="7.5703125" bestFit="1" customWidth="1"/>
    <col min="2" max="2" width="10.5703125" bestFit="1" customWidth="1"/>
    <col min="4" max="4" width="3.140625" bestFit="1" customWidth="1"/>
    <col min="5" max="5" width="6.5703125" bestFit="1" customWidth="1"/>
    <col min="6" max="6" width="6.5703125" customWidth="1"/>
    <col min="7" max="7" width="11.85546875" bestFit="1" customWidth="1"/>
    <col min="8" max="8" width="11.42578125" bestFit="1" customWidth="1"/>
    <col min="9" max="9" width="12.140625" bestFit="1" customWidth="1"/>
    <col min="10" max="10" width="5.7109375" bestFit="1" customWidth="1"/>
  </cols>
  <sheetData>
    <row r="1" spans="1:9" ht="18.75" x14ac:dyDescent="0.35">
      <c r="A1" s="1" t="s">
        <v>0</v>
      </c>
      <c r="B1" s="2" t="s">
        <v>1</v>
      </c>
      <c r="D1" s="2" t="s">
        <v>3</v>
      </c>
      <c r="E1" s="4">
        <v>26</v>
      </c>
      <c r="F1" s="5"/>
      <c r="G1" s="2" t="s">
        <v>11</v>
      </c>
      <c r="H1" s="2" t="s">
        <v>12</v>
      </c>
      <c r="I1" s="2" t="s">
        <v>8</v>
      </c>
    </row>
    <row r="2" spans="1:9" ht="18" x14ac:dyDescent="0.35">
      <c r="A2" s="7">
        <v>3.5259999999999998</v>
      </c>
      <c r="B2" s="7">
        <v>16.917000000000002</v>
      </c>
      <c r="D2" s="1" t="s">
        <v>4</v>
      </c>
      <c r="E2" s="14">
        <v>20</v>
      </c>
      <c r="F2" s="5"/>
      <c r="G2" s="6">
        <f>$E$1-2.5*LOG10($E$2*10^(-(0.868*$E$4-0.142)*((A2/$E$3)^(1/$E$4)-1)))</f>
        <v>17.869172815589522</v>
      </c>
      <c r="H2" s="6">
        <f>$E$6-2.5*LOG10($E$7*10^(-(0.868*$E$9-0.142)*((A2/$E$8)^(1/$E$9)-1)))</f>
        <v>16.865115625044709</v>
      </c>
      <c r="I2" s="6">
        <f>H2-B2</f>
        <v>-5.1884374955292856E-2</v>
      </c>
    </row>
    <row r="3" spans="1:9" ht="18" x14ac:dyDescent="0.35">
      <c r="A3" s="7">
        <v>4.0149999999999997</v>
      </c>
      <c r="B3" s="7">
        <v>17.032</v>
      </c>
      <c r="D3" s="1" t="s">
        <v>5</v>
      </c>
      <c r="E3" s="14">
        <v>120</v>
      </c>
      <c r="F3" s="5"/>
      <c r="G3" s="6">
        <f t="shared" ref="G3:G59" si="0">$E$1-2.5*LOG10($E$2*10^(-(0.868*$E$4-0.142)*((A3/$E$3)^(1/$E$4)-1)))</f>
        <v>17.982919501257662</v>
      </c>
      <c r="H3" s="6">
        <f t="shared" ref="H3:H61" si="1">$E$6-2.5*LOG10($E$7*10^(-(0.868*$E$9-0.142)*((A3/$E$8)^(1/$E$9)-1)))</f>
        <v>16.998841175171748</v>
      </c>
      <c r="I3" s="6">
        <f t="shared" ref="I3:I59" si="2">H3-B3</f>
        <v>-3.3158824828252165E-2</v>
      </c>
    </row>
    <row r="4" spans="1:9" x14ac:dyDescent="0.25">
      <c r="A4" s="7">
        <v>4.5570000000000004</v>
      </c>
      <c r="B4" s="7">
        <v>17.149999999999999</v>
      </c>
      <c r="D4" s="3" t="s">
        <v>2</v>
      </c>
      <c r="E4" s="14">
        <v>4</v>
      </c>
      <c r="F4" s="5"/>
      <c r="G4" s="6">
        <f t="shared" si="0"/>
        <v>18.09743638710178</v>
      </c>
      <c r="H4" s="6">
        <f t="shared" si="1"/>
        <v>17.132075211863157</v>
      </c>
      <c r="I4" s="6">
        <f t="shared" si="2"/>
        <v>-1.792478813684184E-2</v>
      </c>
    </row>
    <row r="5" spans="1:9" x14ac:dyDescent="0.25">
      <c r="A5" s="7">
        <v>4.9660000000000002</v>
      </c>
      <c r="B5" s="7">
        <v>17.239000000000001</v>
      </c>
      <c r="G5" s="6">
        <f t="shared" si="0"/>
        <v>18.17725786721773</v>
      </c>
      <c r="H5" s="6">
        <f t="shared" si="1"/>
        <v>17.224144771359398</v>
      </c>
      <c r="I5" s="6">
        <f t="shared" si="2"/>
        <v>-1.4855228640602292E-2</v>
      </c>
    </row>
    <row r="6" spans="1:9" ht="18" x14ac:dyDescent="0.35">
      <c r="A6" s="7">
        <v>5.4909999999999997</v>
      </c>
      <c r="B6" s="7">
        <v>17.338999999999999</v>
      </c>
      <c r="D6" s="2" t="s">
        <v>3</v>
      </c>
      <c r="E6" s="13">
        <v>26</v>
      </c>
      <c r="G6" s="6">
        <f t="shared" si="0"/>
        <v>18.272789041489258</v>
      </c>
      <c r="H6" s="6">
        <f t="shared" si="1"/>
        <v>17.333501771992264</v>
      </c>
      <c r="I6" s="6">
        <f t="shared" si="2"/>
        <v>-5.4982280077346957E-3</v>
      </c>
    </row>
    <row r="7" spans="1:9" ht="18" x14ac:dyDescent="0.35">
      <c r="A7" s="7">
        <v>6.0389999999999997</v>
      </c>
      <c r="B7" s="7">
        <v>17.439</v>
      </c>
      <c r="D7" s="1" t="s">
        <v>4</v>
      </c>
      <c r="E7" s="8">
        <f>Solver!E2</f>
        <v>11.610263072862406</v>
      </c>
      <c r="G7" s="6">
        <f t="shared" si="0"/>
        <v>18.365455979705352</v>
      </c>
      <c r="H7" s="6">
        <f t="shared" si="1"/>
        <v>17.43873955371852</v>
      </c>
      <c r="I7" s="6">
        <f t="shared" si="2"/>
        <v>-2.6044628148014226E-4</v>
      </c>
    </row>
    <row r="8" spans="1:9" ht="18" x14ac:dyDescent="0.35">
      <c r="A8" s="7">
        <v>6.5720000000000001</v>
      </c>
      <c r="B8" s="7">
        <v>17.530999999999999</v>
      </c>
      <c r="D8" s="1" t="s">
        <v>5</v>
      </c>
      <c r="E8" s="8">
        <f>Solver!E3</f>
        <v>264.92266565117546</v>
      </c>
      <c r="G8" s="6">
        <f t="shared" si="0"/>
        <v>18.449718865088009</v>
      </c>
      <c r="H8" s="6">
        <f t="shared" si="1"/>
        <v>17.533736629061099</v>
      </c>
      <c r="I8" s="6">
        <f t="shared" si="2"/>
        <v>2.736629061100615E-3</v>
      </c>
    </row>
    <row r="9" spans="1:9" x14ac:dyDescent="0.25">
      <c r="A9" s="7">
        <v>7.2439999999999998</v>
      </c>
      <c r="B9" s="7">
        <v>17.638999999999999</v>
      </c>
      <c r="D9" s="3" t="s">
        <v>2</v>
      </c>
      <c r="E9" s="8">
        <f>Solver!E4</f>
        <v>5.9290841003573407</v>
      </c>
      <c r="G9" s="6">
        <f t="shared" si="0"/>
        <v>18.54894108410749</v>
      </c>
      <c r="H9" s="6">
        <f t="shared" si="1"/>
        <v>17.64477368561792</v>
      </c>
      <c r="I9" s="6">
        <f t="shared" si="2"/>
        <v>5.7736856179211316E-3</v>
      </c>
    </row>
    <row r="10" spans="1:9" x14ac:dyDescent="0.25">
      <c r="A10" s="7">
        <v>7.8220000000000001</v>
      </c>
      <c r="B10" s="7">
        <v>17.722999999999999</v>
      </c>
      <c r="G10" s="6">
        <f t="shared" si="0"/>
        <v>18.62890070257988</v>
      </c>
      <c r="H10" s="6">
        <f t="shared" si="1"/>
        <v>17.73362348592223</v>
      </c>
      <c r="I10" s="6">
        <f t="shared" si="2"/>
        <v>1.0623485922231168E-2</v>
      </c>
    </row>
    <row r="11" spans="1:9" x14ac:dyDescent="0.25">
      <c r="A11" s="7">
        <v>8.6549999999999994</v>
      </c>
      <c r="B11" s="7">
        <v>17.835999999999999</v>
      </c>
      <c r="G11" s="6">
        <f t="shared" si="0"/>
        <v>18.736678894454094</v>
      </c>
      <c r="H11" s="6">
        <f t="shared" si="1"/>
        <v>17.85252041372334</v>
      </c>
      <c r="I11" s="6">
        <f t="shared" si="2"/>
        <v>1.6520413723341676E-2</v>
      </c>
    </row>
    <row r="12" spans="1:9" x14ac:dyDescent="0.25">
      <c r="A12" s="7">
        <v>9.4410000000000007</v>
      </c>
      <c r="B12" s="7">
        <v>17.939</v>
      </c>
      <c r="G12" s="6">
        <f t="shared" si="0"/>
        <v>18.831458830128373</v>
      </c>
      <c r="H12" s="6">
        <f t="shared" si="1"/>
        <v>17.956281631873562</v>
      </c>
      <c r="I12" s="6">
        <f t="shared" si="2"/>
        <v>1.728163187356202E-2</v>
      </c>
    </row>
    <row r="13" spans="1:9" x14ac:dyDescent="0.25">
      <c r="A13" s="7">
        <v>10.321999999999999</v>
      </c>
      <c r="B13" s="7">
        <v>18.042999999999999</v>
      </c>
      <c r="G13" s="6">
        <f t="shared" si="0"/>
        <v>18.930902383388183</v>
      </c>
      <c r="H13" s="6">
        <f t="shared" si="1"/>
        <v>18.064371233822015</v>
      </c>
      <c r="I13" s="6">
        <f t="shared" si="2"/>
        <v>2.1371233822016222E-2</v>
      </c>
    </row>
    <row r="14" spans="1:9" x14ac:dyDescent="0.25">
      <c r="A14" s="7">
        <v>11.169</v>
      </c>
      <c r="B14" s="7">
        <v>18.138999999999999</v>
      </c>
      <c r="G14" s="6">
        <f t="shared" si="0"/>
        <v>19.020674204913568</v>
      </c>
      <c r="H14" s="6">
        <f t="shared" si="1"/>
        <v>18.16128369835182</v>
      </c>
      <c r="I14" s="6">
        <f t="shared" si="2"/>
        <v>2.2283698351820647E-2</v>
      </c>
    </row>
    <row r="15" spans="1:9" x14ac:dyDescent="0.25">
      <c r="A15" s="7">
        <v>12.404999999999999</v>
      </c>
      <c r="B15" s="7">
        <v>18.27</v>
      </c>
      <c r="G15" s="6">
        <f t="shared" si="0"/>
        <v>19.142926324397255</v>
      </c>
      <c r="H15" s="6">
        <f t="shared" si="1"/>
        <v>18.292276141465429</v>
      </c>
      <c r="I15" s="6">
        <f t="shared" si="2"/>
        <v>2.2276141465429333E-2</v>
      </c>
    </row>
    <row r="16" spans="1:9" x14ac:dyDescent="0.25">
      <c r="A16" s="7">
        <v>13.868</v>
      </c>
      <c r="B16" s="7">
        <v>18.407</v>
      </c>
      <c r="G16" s="6">
        <f t="shared" si="0"/>
        <v>19.276342492678811</v>
      </c>
      <c r="H16" s="6">
        <f t="shared" si="1"/>
        <v>18.43397765268378</v>
      </c>
      <c r="I16" s="6">
        <f t="shared" si="2"/>
        <v>2.6977652683779496E-2</v>
      </c>
    </row>
    <row r="17" spans="1:9" x14ac:dyDescent="0.25">
      <c r="A17" s="7">
        <v>14.983000000000001</v>
      </c>
      <c r="B17" s="7">
        <v>18.504999999999999</v>
      </c>
      <c r="G17" s="6">
        <f t="shared" si="0"/>
        <v>19.371096509431755</v>
      </c>
      <c r="H17" s="6">
        <f t="shared" si="1"/>
        <v>18.533847090307468</v>
      </c>
      <c r="I17" s="6">
        <f t="shared" si="2"/>
        <v>2.8847090307468903E-2</v>
      </c>
    </row>
    <row r="18" spans="1:9" x14ac:dyDescent="0.25">
      <c r="A18" s="7">
        <v>16.614999999999998</v>
      </c>
      <c r="B18" s="7">
        <v>18.638000000000002</v>
      </c>
      <c r="G18" s="6">
        <f t="shared" si="0"/>
        <v>19.50067430786256</v>
      </c>
      <c r="H18" s="6">
        <f t="shared" si="1"/>
        <v>18.669419285417739</v>
      </c>
      <c r="I18" s="6">
        <f t="shared" si="2"/>
        <v>3.1419285417737086E-2</v>
      </c>
    </row>
    <row r="19" spans="1:9" x14ac:dyDescent="0.25">
      <c r="A19" s="7">
        <v>18.058</v>
      </c>
      <c r="B19" s="7">
        <v>18.742000000000001</v>
      </c>
      <c r="G19" s="6">
        <f t="shared" si="0"/>
        <v>19.607515533749627</v>
      </c>
      <c r="H19" s="6">
        <f t="shared" si="1"/>
        <v>18.780358237380998</v>
      </c>
      <c r="I19" s="6">
        <f t="shared" si="2"/>
        <v>3.8358237380997195E-2</v>
      </c>
    </row>
    <row r="20" spans="1:9" x14ac:dyDescent="0.25">
      <c r="A20" s="7">
        <v>19.542999999999999</v>
      </c>
      <c r="B20" s="7">
        <v>18.847999999999999</v>
      </c>
      <c r="G20" s="6">
        <f t="shared" si="0"/>
        <v>19.710976520536235</v>
      </c>
      <c r="H20" s="6">
        <f t="shared" si="1"/>
        <v>18.887080586918106</v>
      </c>
      <c r="I20" s="6">
        <f t="shared" si="2"/>
        <v>3.908058691810723E-2</v>
      </c>
    </row>
    <row r="21" spans="1:9" x14ac:dyDescent="0.25">
      <c r="A21" s="7">
        <v>21.754999999999999</v>
      </c>
      <c r="B21" s="7">
        <v>18.989000000000001</v>
      </c>
      <c r="G21" s="6">
        <f t="shared" si="0"/>
        <v>19.854661927024999</v>
      </c>
      <c r="H21" s="6">
        <f t="shared" si="1"/>
        <v>19.0341757585213</v>
      </c>
      <c r="I21" s="6">
        <f t="shared" si="2"/>
        <v>4.5175758521299514E-2</v>
      </c>
    </row>
    <row r="22" spans="1:9" x14ac:dyDescent="0.25">
      <c r="A22" s="7">
        <v>23.977</v>
      </c>
      <c r="B22" s="7">
        <v>19.132000000000001</v>
      </c>
      <c r="G22" s="6">
        <f t="shared" si="0"/>
        <v>19.988353746721408</v>
      </c>
      <c r="H22" s="6">
        <f t="shared" si="1"/>
        <v>19.169907121422618</v>
      </c>
      <c r="I22" s="6">
        <f t="shared" si="2"/>
        <v>3.7907121422616541E-2</v>
      </c>
    </row>
    <row r="23" spans="1:9" x14ac:dyDescent="0.25">
      <c r="A23" s="7">
        <v>26.303000000000001</v>
      </c>
      <c r="B23" s="7">
        <v>19.271000000000001</v>
      </c>
      <c r="G23" s="6">
        <f t="shared" si="0"/>
        <v>20.118690885484444</v>
      </c>
      <c r="H23" s="6">
        <f t="shared" si="1"/>
        <v>19.30121507158259</v>
      </c>
      <c r="I23" s="6">
        <f t="shared" si="2"/>
        <v>3.0215071582588848E-2</v>
      </c>
    </row>
    <row r="24" spans="1:9" x14ac:dyDescent="0.25">
      <c r="A24" s="7">
        <v>28.594999999999999</v>
      </c>
      <c r="B24" s="7">
        <v>19.402999999999999</v>
      </c>
      <c r="G24" s="6">
        <f t="shared" si="0"/>
        <v>20.23892130711582</v>
      </c>
      <c r="H24" s="6">
        <f t="shared" si="1"/>
        <v>19.421476714409746</v>
      </c>
      <c r="I24" s="6">
        <f t="shared" si="2"/>
        <v>1.8476714409747075E-2</v>
      </c>
    </row>
    <row r="25" spans="1:9" x14ac:dyDescent="0.25">
      <c r="A25" s="7">
        <v>31.581</v>
      </c>
      <c r="B25" s="7">
        <v>19.571000000000002</v>
      </c>
      <c r="G25" s="6">
        <f t="shared" si="0"/>
        <v>20.385158521466074</v>
      </c>
      <c r="H25" s="6">
        <f t="shared" si="1"/>
        <v>19.566667434473192</v>
      </c>
      <c r="I25" s="6">
        <f t="shared" si="2"/>
        <v>-4.3325655268091623E-3</v>
      </c>
    </row>
    <row r="26" spans="1:9" x14ac:dyDescent="0.25">
      <c r="A26" s="7">
        <v>34.646999999999998</v>
      </c>
      <c r="B26" s="7">
        <v>19.728999999999999</v>
      </c>
      <c r="G26" s="6">
        <f t="shared" si="0"/>
        <v>20.524890607094193</v>
      </c>
      <c r="H26" s="6">
        <f t="shared" si="1"/>
        <v>19.704320854306484</v>
      </c>
      <c r="I26" s="6">
        <f t="shared" si="2"/>
        <v>-2.4679145693514926E-2</v>
      </c>
    </row>
    <row r="27" spans="1:9" x14ac:dyDescent="0.25">
      <c r="A27" s="7">
        <v>38.15</v>
      </c>
      <c r="B27" s="7">
        <v>19.901</v>
      </c>
      <c r="G27" s="6">
        <f t="shared" si="0"/>
        <v>20.673613097845436</v>
      </c>
      <c r="H27" s="6">
        <f t="shared" si="1"/>
        <v>19.849709121438984</v>
      </c>
      <c r="I27" s="6">
        <f t="shared" si="2"/>
        <v>-5.1290878561015774E-2</v>
      </c>
    </row>
    <row r="28" spans="1:9" x14ac:dyDescent="0.25">
      <c r="A28" s="7">
        <v>41.363999999999997</v>
      </c>
      <c r="B28" s="7">
        <v>20.041</v>
      </c>
      <c r="G28" s="6">
        <f t="shared" si="0"/>
        <v>20.801306931806742</v>
      </c>
      <c r="H28" s="6">
        <f t="shared" si="1"/>
        <v>19.973644269246318</v>
      </c>
      <c r="I28" s="6">
        <f t="shared" si="2"/>
        <v>-6.7355730753682508E-2</v>
      </c>
    </row>
    <row r="29" spans="1:9" x14ac:dyDescent="0.25">
      <c r="A29" s="7">
        <v>45.429000000000002</v>
      </c>
      <c r="B29" s="7">
        <v>20.178999999999998</v>
      </c>
      <c r="G29" s="6">
        <f t="shared" si="0"/>
        <v>20.952560991626196</v>
      </c>
      <c r="H29" s="6">
        <f t="shared" si="1"/>
        <v>20.119406788784659</v>
      </c>
      <c r="I29" s="6">
        <f t="shared" si="2"/>
        <v>-5.9593211215339892E-2</v>
      </c>
    </row>
    <row r="30" spans="1:9" x14ac:dyDescent="0.25">
      <c r="A30" s="7">
        <v>49.658999999999999</v>
      </c>
      <c r="B30" s="7">
        <v>20.327999999999999</v>
      </c>
      <c r="G30" s="6">
        <f t="shared" si="0"/>
        <v>21.099533352933346</v>
      </c>
      <c r="H30" s="6">
        <f t="shared" si="1"/>
        <v>20.259994329470334</v>
      </c>
      <c r="I30" s="6">
        <f t="shared" si="2"/>
        <v>-6.8005670529664997E-2</v>
      </c>
    </row>
    <row r="31" spans="1:9" x14ac:dyDescent="0.25">
      <c r="A31" s="7">
        <v>54.859000000000002</v>
      </c>
      <c r="B31" s="7">
        <v>20.475999999999999</v>
      </c>
      <c r="G31" s="6">
        <f t="shared" si="0"/>
        <v>21.267857667612375</v>
      </c>
      <c r="H31" s="6">
        <f t="shared" si="1"/>
        <v>20.419775398808003</v>
      </c>
      <c r="I31" s="6">
        <f t="shared" si="2"/>
        <v>-5.6224601191996015E-2</v>
      </c>
    </row>
    <row r="32" spans="1:9" x14ac:dyDescent="0.25">
      <c r="A32" s="7">
        <v>60.283999999999999</v>
      </c>
      <c r="B32" s="7">
        <v>20.626999999999999</v>
      </c>
      <c r="G32" s="6">
        <f t="shared" si="0"/>
        <v>21.431156885216971</v>
      </c>
      <c r="H32" s="6">
        <f t="shared" si="1"/>
        <v>20.573569128177503</v>
      </c>
      <c r="I32" s="6">
        <f t="shared" si="2"/>
        <v>-5.3430871822495618E-2</v>
      </c>
    </row>
    <row r="33" spans="1:9" x14ac:dyDescent="0.25">
      <c r="A33" s="7">
        <v>66.322999999999993</v>
      </c>
      <c r="B33" s="7">
        <v>20.76</v>
      </c>
      <c r="G33" s="6">
        <f t="shared" si="0"/>
        <v>21.600450088679395</v>
      </c>
      <c r="H33" s="6">
        <f t="shared" si="1"/>
        <v>20.731782084389131</v>
      </c>
      <c r="I33" s="6">
        <f t="shared" si="2"/>
        <v>-2.8217915610870392E-2</v>
      </c>
    </row>
    <row r="34" spans="1:9" x14ac:dyDescent="0.25">
      <c r="A34" s="7">
        <v>72.41</v>
      </c>
      <c r="B34" s="7">
        <v>20.893999999999998</v>
      </c>
      <c r="G34" s="6">
        <f t="shared" si="0"/>
        <v>21.759763718711671</v>
      </c>
      <c r="H34" s="6">
        <f t="shared" si="1"/>
        <v>20.879563266613928</v>
      </c>
      <c r="I34" s="6">
        <f t="shared" si="2"/>
        <v>-1.4436733386069989E-2</v>
      </c>
    </row>
    <row r="35" spans="1:9" x14ac:dyDescent="0.25">
      <c r="A35" s="7">
        <v>79.433000000000007</v>
      </c>
      <c r="B35" s="7">
        <v>21.04</v>
      </c>
      <c r="G35" s="6">
        <f t="shared" si="0"/>
        <v>21.931547211891836</v>
      </c>
      <c r="H35" s="6">
        <f t="shared" si="1"/>
        <v>21.037746755609241</v>
      </c>
      <c r="I35" s="6">
        <f t="shared" si="2"/>
        <v>-2.2532443907579136E-3</v>
      </c>
    </row>
    <row r="36" spans="1:9" x14ac:dyDescent="0.25">
      <c r="A36" s="7">
        <v>87.147000000000006</v>
      </c>
      <c r="B36" s="7">
        <v>21.193999999999999</v>
      </c>
      <c r="G36" s="6">
        <f t="shared" si="0"/>
        <v>22.107569568370209</v>
      </c>
      <c r="H36" s="6">
        <f t="shared" si="1"/>
        <v>21.198616911694561</v>
      </c>
      <c r="I36" s="6">
        <f t="shared" si="2"/>
        <v>4.6169116945620203E-3</v>
      </c>
    </row>
    <row r="37" spans="1:9" x14ac:dyDescent="0.25">
      <c r="A37" s="7">
        <v>95.236000000000004</v>
      </c>
      <c r="B37" s="7">
        <v>21.334</v>
      </c>
      <c r="G37" s="6">
        <f t="shared" si="0"/>
        <v>22.280012354317822</v>
      </c>
      <c r="H37" s="6">
        <f t="shared" si="1"/>
        <v>21.355057097298015</v>
      </c>
      <c r="I37" s="6">
        <f t="shared" si="2"/>
        <v>2.1057097298015748E-2</v>
      </c>
    </row>
    <row r="38" spans="1:9" x14ac:dyDescent="0.25">
      <c r="A38" s="7">
        <v>105.828</v>
      </c>
      <c r="B38" s="7">
        <v>21.545000000000002</v>
      </c>
      <c r="G38" s="6">
        <f t="shared" si="0"/>
        <v>22.489926938170282</v>
      </c>
      <c r="H38" s="6">
        <f t="shared" si="1"/>
        <v>21.543992555757431</v>
      </c>
      <c r="I38" s="6">
        <f t="shared" si="2"/>
        <v>-1.0074442425711538E-3</v>
      </c>
    </row>
    <row r="39" spans="1:9" x14ac:dyDescent="0.25">
      <c r="A39" s="7">
        <v>115.239</v>
      </c>
      <c r="B39" s="7">
        <v>21.69</v>
      </c>
      <c r="G39" s="6">
        <f t="shared" si="0"/>
        <v>22.663593644429948</v>
      </c>
      <c r="H39" s="6">
        <f t="shared" si="1"/>
        <v>21.699096343655395</v>
      </c>
      <c r="I39" s="6">
        <f t="shared" si="2"/>
        <v>9.0963436553934685E-3</v>
      </c>
    </row>
    <row r="40" spans="1:9" x14ac:dyDescent="0.25">
      <c r="A40" s="7">
        <v>125.893</v>
      </c>
      <c r="B40" s="7">
        <v>21.888000000000002</v>
      </c>
      <c r="G40" s="6">
        <f t="shared" si="0"/>
        <v>22.847801691643088</v>
      </c>
      <c r="H40" s="6">
        <f t="shared" si="1"/>
        <v>21.862457024729157</v>
      </c>
      <c r="I40" s="6">
        <f t="shared" si="2"/>
        <v>-2.5542975270845147E-2</v>
      </c>
    </row>
    <row r="41" spans="1:9" x14ac:dyDescent="0.25">
      <c r="A41" s="7">
        <v>136.83600000000001</v>
      </c>
      <c r="B41" s="7">
        <v>22.035</v>
      </c>
      <c r="G41" s="6">
        <f t="shared" si="0"/>
        <v>23.025209101026661</v>
      </c>
      <c r="H41" s="6">
        <f t="shared" si="1"/>
        <v>22.018691622605189</v>
      </c>
      <c r="I41" s="6">
        <f t="shared" si="2"/>
        <v>-1.6308377394810947E-2</v>
      </c>
    </row>
    <row r="42" spans="1:9" x14ac:dyDescent="0.25">
      <c r="A42" s="7">
        <v>151.35599999999999</v>
      </c>
      <c r="B42" s="7">
        <v>22.277999999999999</v>
      </c>
      <c r="G42" s="6">
        <f t="shared" si="0"/>
        <v>23.244867603698406</v>
      </c>
      <c r="H42" s="6">
        <f t="shared" si="1"/>
        <v>22.210690184477475</v>
      </c>
      <c r="I42" s="6">
        <f t="shared" si="2"/>
        <v>-6.7309815522524019E-2</v>
      </c>
    </row>
    <row r="43" spans="1:9" x14ac:dyDescent="0.25">
      <c r="A43" s="7">
        <v>165.80600000000001</v>
      </c>
      <c r="B43" s="7">
        <v>22.414000000000001</v>
      </c>
      <c r="G43" s="6">
        <f t="shared" si="0"/>
        <v>23.448293289267394</v>
      </c>
      <c r="H43" s="6">
        <f t="shared" si="1"/>
        <v>22.387117173023093</v>
      </c>
      <c r="I43" s="6">
        <f t="shared" si="2"/>
        <v>-2.6882826976908802E-2</v>
      </c>
    </row>
    <row r="44" spans="1:9" x14ac:dyDescent="0.25">
      <c r="A44" s="7">
        <v>184.33199999999999</v>
      </c>
      <c r="B44" s="7">
        <v>22.617999999999999</v>
      </c>
      <c r="G44" s="6">
        <f t="shared" si="0"/>
        <v>23.690490938896321</v>
      </c>
      <c r="H44" s="6">
        <f t="shared" si="1"/>
        <v>22.595492347129742</v>
      </c>
      <c r="I44" s="6">
        <f t="shared" si="2"/>
        <v>-2.2507652870256578E-2</v>
      </c>
    </row>
    <row r="45" spans="1:9" x14ac:dyDescent="0.25">
      <c r="A45" s="7">
        <v>201.83699999999999</v>
      </c>
      <c r="B45" s="7">
        <v>22.788</v>
      </c>
      <c r="G45" s="6">
        <f t="shared" si="0"/>
        <v>23.903097111159727</v>
      </c>
      <c r="H45" s="6">
        <f t="shared" si="1"/>
        <v>22.776952188336679</v>
      </c>
      <c r="I45" s="6">
        <f t="shared" si="2"/>
        <v>-1.1047811663321028E-2</v>
      </c>
    </row>
    <row r="46" spans="1:9" x14ac:dyDescent="0.25">
      <c r="A46" s="7">
        <v>221.05500000000001</v>
      </c>
      <c r="B46" s="7">
        <v>22.917000000000002</v>
      </c>
      <c r="G46" s="6">
        <f t="shared" si="0"/>
        <v>24.121135961601023</v>
      </c>
      <c r="H46" s="6">
        <f t="shared" si="1"/>
        <v>22.9616788889413</v>
      </c>
      <c r="I46" s="6">
        <f t="shared" si="2"/>
        <v>4.4678888941298567E-2</v>
      </c>
    </row>
    <row r="47" spans="1:9" x14ac:dyDescent="0.25">
      <c r="A47" s="7">
        <v>235.09899999999999</v>
      </c>
      <c r="B47" s="7">
        <v>23.068000000000001</v>
      </c>
      <c r="G47" s="6">
        <f t="shared" si="0"/>
        <v>24.271640198972648</v>
      </c>
      <c r="H47" s="6">
        <f t="shared" si="1"/>
        <v>23.088401144084038</v>
      </c>
      <c r="I47" s="6">
        <f t="shared" si="2"/>
        <v>2.0401144084036815E-2</v>
      </c>
    </row>
    <row r="48" spans="1:9" x14ac:dyDescent="0.25">
      <c r="A48" s="7">
        <v>262.62299999999999</v>
      </c>
      <c r="B48" s="7">
        <v>23.256</v>
      </c>
      <c r="G48" s="6">
        <f t="shared" si="0"/>
        <v>24.5480565582453</v>
      </c>
      <c r="H48" s="6">
        <f t="shared" si="1"/>
        <v>23.319511423545901</v>
      </c>
      <c r="I48" s="6">
        <f t="shared" si="2"/>
        <v>6.3511423545900669E-2</v>
      </c>
    </row>
    <row r="49" spans="1:29" x14ac:dyDescent="0.25">
      <c r="A49" s="7">
        <v>286.74799999999999</v>
      </c>
      <c r="B49" s="7">
        <v>23.47</v>
      </c>
      <c r="G49" s="6">
        <f t="shared" si="0"/>
        <v>24.772989368015217</v>
      </c>
      <c r="H49" s="6">
        <f t="shared" si="1"/>
        <v>23.506064903737677</v>
      </c>
      <c r="I49" s="6">
        <f t="shared" si="2"/>
        <v>3.6064903737678122E-2</v>
      </c>
    </row>
    <row r="50" spans="1:29" x14ac:dyDescent="0.25">
      <c r="A50" s="7">
        <v>317.2</v>
      </c>
      <c r="B50" s="7">
        <v>23.648</v>
      </c>
      <c r="G50" s="6">
        <f t="shared" si="0"/>
        <v>25.037479438924493</v>
      </c>
      <c r="H50" s="6">
        <f t="shared" si="1"/>
        <v>23.723747370342409</v>
      </c>
      <c r="I50" s="6">
        <f t="shared" si="2"/>
        <v>7.5747370342408971E-2</v>
      </c>
    </row>
    <row r="51" spans="1:29" x14ac:dyDescent="0.25">
      <c r="A51" s="7">
        <v>347.33600000000001</v>
      </c>
      <c r="B51" s="7">
        <v>23.870999999999999</v>
      </c>
      <c r="G51" s="6">
        <f t="shared" si="0"/>
        <v>25.28108864468998</v>
      </c>
      <c r="H51" s="6">
        <f t="shared" si="1"/>
        <v>23.922687879640115</v>
      </c>
      <c r="I51" s="6">
        <f t="shared" si="2"/>
        <v>5.1687879640116563E-2</v>
      </c>
    </row>
    <row r="52" spans="1:29" x14ac:dyDescent="0.25">
      <c r="A52" s="7">
        <v>383.11900000000003</v>
      </c>
      <c r="B52" s="7">
        <v>24.053000000000001</v>
      </c>
      <c r="G52" s="6">
        <f t="shared" si="0"/>
        <v>25.550559182173323</v>
      </c>
      <c r="H52" s="6">
        <f t="shared" si="1"/>
        <v>24.14106393332105</v>
      </c>
      <c r="I52" s="6">
        <f t="shared" si="2"/>
        <v>8.8063933321048893E-2</v>
      </c>
    </row>
    <row r="53" spans="1:29" x14ac:dyDescent="0.25">
      <c r="A53" s="7">
        <v>418.31200000000001</v>
      </c>
      <c r="B53" s="7">
        <v>24.318000000000001</v>
      </c>
      <c r="G53" s="6">
        <f t="shared" si="0"/>
        <v>25.79775519467853</v>
      </c>
      <c r="H53" s="6">
        <f t="shared" si="1"/>
        <v>24.339880345333949</v>
      </c>
      <c r="I53" s="6">
        <f t="shared" si="2"/>
        <v>2.188034533394756E-2</v>
      </c>
    </row>
    <row r="54" spans="1:29" x14ac:dyDescent="0.25">
      <c r="A54" s="7">
        <v>457.43900000000002</v>
      </c>
      <c r="B54" s="7">
        <v>24.52</v>
      </c>
      <c r="G54" s="6">
        <f t="shared" si="0"/>
        <v>26.054902688762489</v>
      </c>
      <c r="H54" s="6">
        <f t="shared" si="1"/>
        <v>24.545214566218451</v>
      </c>
      <c r="I54" s="6">
        <f t="shared" si="2"/>
        <v>2.5214566218451751E-2</v>
      </c>
    </row>
    <row r="55" spans="1:29" x14ac:dyDescent="0.25">
      <c r="A55" s="7">
        <v>498.88400000000001</v>
      </c>
      <c r="B55" s="7">
        <v>24.777000000000001</v>
      </c>
      <c r="G55" s="6">
        <f t="shared" si="0"/>
        <v>26.309878331677545</v>
      </c>
      <c r="H55" s="6">
        <f t="shared" si="1"/>
        <v>24.747361335607824</v>
      </c>
      <c r="I55" s="6">
        <f t="shared" si="2"/>
        <v>-2.9638664392177105E-2</v>
      </c>
    </row>
    <row r="56" spans="1:29" x14ac:dyDescent="0.25">
      <c r="A56" s="7">
        <v>542.00099999999998</v>
      </c>
      <c r="B56" s="7">
        <v>24.975999999999999</v>
      </c>
      <c r="G56" s="6">
        <f t="shared" si="0"/>
        <v>26.558799044954682</v>
      </c>
      <c r="H56" s="6">
        <f t="shared" si="1"/>
        <v>24.943351157682933</v>
      </c>
      <c r="I56" s="6">
        <f t="shared" si="2"/>
        <v>-3.2648842317065885E-2</v>
      </c>
    </row>
    <row r="57" spans="1:29" x14ac:dyDescent="0.25">
      <c r="A57" s="7">
        <v>631</v>
      </c>
      <c r="B57" s="7">
        <v>25.282</v>
      </c>
      <c r="G57" s="6">
        <f t="shared" si="0"/>
        <v>27.028975586325167</v>
      </c>
      <c r="H57" s="6">
        <f t="shared" si="1"/>
        <v>25.310019895501977</v>
      </c>
      <c r="I57" s="6">
        <f t="shared" si="2"/>
        <v>2.8019895501977032E-2</v>
      </c>
      <c r="Y57" s="9">
        <f>A60</f>
        <v>490</v>
      </c>
      <c r="Z57">
        <v>16</v>
      </c>
      <c r="AB57" s="9">
        <f>A61</f>
        <v>264.92266565117546</v>
      </c>
      <c r="AC57">
        <v>16</v>
      </c>
    </row>
    <row r="58" spans="1:29" x14ac:dyDescent="0.25">
      <c r="A58" s="7">
        <v>722.77</v>
      </c>
      <c r="B58" s="7">
        <v>25.69</v>
      </c>
      <c r="G58" s="6">
        <f t="shared" si="0"/>
        <v>27.464267781998267</v>
      </c>
      <c r="H58" s="6">
        <f t="shared" si="1"/>
        <v>25.645535671724804</v>
      </c>
      <c r="I58" s="6">
        <f t="shared" si="2"/>
        <v>-4.4464328275196863E-2</v>
      </c>
      <c r="Y58" s="9">
        <f>A60</f>
        <v>490</v>
      </c>
      <c r="Z58" s="17">
        <f>H60</f>
        <v>24.70523859060927</v>
      </c>
      <c r="AB58" s="9">
        <f>A61</f>
        <v>264.92266565117546</v>
      </c>
      <c r="AC58" s="17">
        <f>H61</f>
        <v>23.337894849060525</v>
      </c>
    </row>
    <row r="59" spans="1:29" x14ac:dyDescent="0.25">
      <c r="A59" s="7">
        <v>877.00099999999998</v>
      </c>
      <c r="B59" s="7">
        <v>26.177</v>
      </c>
      <c r="G59" s="11">
        <f t="shared" si="0"/>
        <v>28.110392115011535</v>
      </c>
      <c r="H59" s="6">
        <f t="shared" si="1"/>
        <v>26.13692063166356</v>
      </c>
      <c r="I59" s="6">
        <f t="shared" si="2"/>
        <v>-4.0079368336439103E-2</v>
      </c>
      <c r="Y59">
        <v>0</v>
      </c>
      <c r="Z59" s="17">
        <f>H60</f>
        <v>24.70523859060927</v>
      </c>
      <c r="AB59">
        <v>0</v>
      </c>
      <c r="AC59" s="17">
        <f>H61</f>
        <v>23.337894849060525</v>
      </c>
    </row>
    <row r="60" spans="1:29" ht="18" x14ac:dyDescent="0.35">
      <c r="A60" s="10">
        <v>490</v>
      </c>
      <c r="B60" s="1" t="s">
        <v>13</v>
      </c>
      <c r="G60" s="20" t="s">
        <v>15</v>
      </c>
      <c r="H60" s="12">
        <f t="shared" si="1"/>
        <v>24.70523859060927</v>
      </c>
      <c r="I60" s="12">
        <f>AVERAGE(I2:I59)</f>
        <v>5.9525129313901847E-4</v>
      </c>
      <c r="J60" s="1" t="s">
        <v>9</v>
      </c>
    </row>
    <row r="61" spans="1:29" ht="18" x14ac:dyDescent="0.35">
      <c r="A61" s="10">
        <f>$E$8</f>
        <v>264.92266565117546</v>
      </c>
      <c r="B61" s="3" t="s">
        <v>14</v>
      </c>
      <c r="G61" s="3" t="s">
        <v>16</v>
      </c>
      <c r="H61" s="12">
        <f t="shared" si="1"/>
        <v>23.337894849060525</v>
      </c>
      <c r="I61" s="12">
        <f>_xlfn.STDEV.P(I2:I59)*SQRT(58/(58-3))</f>
        <v>3.7774657392607609E-2</v>
      </c>
      <c r="J61" s="15" t="s">
        <v>7</v>
      </c>
      <c r="K61" s="16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2253-174B-46E3-AA19-F0D4FFD68C38}">
  <dimension ref="A1:H60"/>
  <sheetViews>
    <sheetView workbookViewId="0"/>
  </sheetViews>
  <sheetFormatPr defaultRowHeight="15" x14ac:dyDescent="0.25"/>
  <cols>
    <col min="1" max="1" width="7.5703125" bestFit="1" customWidth="1"/>
    <col min="2" max="2" width="10.5703125" bestFit="1" customWidth="1"/>
    <col min="4" max="4" width="3.140625" bestFit="1" customWidth="1"/>
    <col min="5" max="5" width="6.5703125" bestFit="1" customWidth="1"/>
    <col min="7" max="7" width="11.140625" bestFit="1" customWidth="1"/>
    <col min="8" max="8" width="7.5703125" style="19" bestFit="1" customWidth="1"/>
  </cols>
  <sheetData>
    <row r="1" spans="1:8" ht="18.75" x14ac:dyDescent="0.35">
      <c r="A1" s="1" t="s">
        <v>0</v>
      </c>
      <c r="B1" s="2" t="s">
        <v>1</v>
      </c>
      <c r="D1" s="2" t="s">
        <v>3</v>
      </c>
      <c r="E1" s="4">
        <v>26</v>
      </c>
      <c r="G1" s="18" t="s">
        <v>6</v>
      </c>
      <c r="H1" s="2" t="s">
        <v>10</v>
      </c>
    </row>
    <row r="2" spans="1:8" ht="18" x14ac:dyDescent="0.35">
      <c r="A2" s="7">
        <v>3.5259999999999998</v>
      </c>
      <c r="B2" s="7">
        <v>16.917000000000002</v>
      </c>
      <c r="D2" s="1" t="s">
        <v>4</v>
      </c>
      <c r="E2" s="14">
        <v>11.610263072862406</v>
      </c>
      <c r="G2" s="11">
        <f>$E$1-2.5*LOG10($E$2*10^(-(0.868*$E$4-0.142)*((A2/$E$3)^(1/$E$4)-1)))</f>
        <v>16.865115625044709</v>
      </c>
      <c r="H2" s="6">
        <f>(G2-B2)^2</f>
        <v>2.6919883645014206E-3</v>
      </c>
    </row>
    <row r="3" spans="1:8" ht="18" x14ac:dyDescent="0.35">
      <c r="A3" s="7">
        <v>4.0149999999999997</v>
      </c>
      <c r="B3" s="7">
        <v>17.032</v>
      </c>
      <c r="D3" s="1" t="s">
        <v>5</v>
      </c>
      <c r="E3" s="14">
        <v>264.92266565117546</v>
      </c>
      <c r="G3" s="11">
        <f t="shared" ref="G3:G59" si="0">$E$1-2.5*LOG10($E$2*10^(-(0.868*$E$4-0.142)*((A3/$E$3)^(1/$E$4)-1)))</f>
        <v>16.998841175171748</v>
      </c>
      <c r="H3" s="6">
        <f t="shared" ref="H3:H59" si="1">(G3-B3)^2</f>
        <v>1.0995076639907122E-3</v>
      </c>
    </row>
    <row r="4" spans="1:8" x14ac:dyDescent="0.25">
      <c r="A4" s="7">
        <v>4.5570000000000004</v>
      </c>
      <c r="B4" s="7">
        <v>17.149999999999999</v>
      </c>
      <c r="D4" s="3" t="s">
        <v>2</v>
      </c>
      <c r="E4" s="14">
        <v>5.9290841003573407</v>
      </c>
      <c r="G4" s="11">
        <f t="shared" si="0"/>
        <v>17.132075211863157</v>
      </c>
      <c r="H4" s="6">
        <f t="shared" si="1"/>
        <v>3.2129802975066599E-4</v>
      </c>
    </row>
    <row r="5" spans="1:8" x14ac:dyDescent="0.25">
      <c r="A5" s="7">
        <v>4.9660000000000002</v>
      </c>
      <c r="B5" s="7">
        <v>17.239000000000001</v>
      </c>
      <c r="G5" s="11">
        <f t="shared" si="0"/>
        <v>17.224144771359398</v>
      </c>
      <c r="H5" s="6">
        <f t="shared" si="1"/>
        <v>2.206778179645706E-4</v>
      </c>
    </row>
    <row r="6" spans="1:8" x14ac:dyDescent="0.25">
      <c r="A6" s="7">
        <v>5.4909999999999997</v>
      </c>
      <c r="B6" s="7">
        <v>17.338999999999999</v>
      </c>
      <c r="G6" s="11">
        <f t="shared" si="0"/>
        <v>17.333501771992264</v>
      </c>
      <c r="H6" s="6">
        <f t="shared" si="1"/>
        <v>3.0230511225038241E-5</v>
      </c>
    </row>
    <row r="7" spans="1:8" x14ac:dyDescent="0.25">
      <c r="A7" s="7">
        <v>6.0389999999999997</v>
      </c>
      <c r="B7" s="7">
        <v>17.439</v>
      </c>
      <c r="G7" s="11">
        <f t="shared" si="0"/>
        <v>17.43873955371852</v>
      </c>
      <c r="H7" s="6">
        <f t="shared" si="1"/>
        <v>6.7832265536833497E-8</v>
      </c>
    </row>
    <row r="8" spans="1:8" x14ac:dyDescent="0.25">
      <c r="A8" s="7">
        <v>6.5720000000000001</v>
      </c>
      <c r="B8" s="7">
        <v>17.530999999999999</v>
      </c>
      <c r="G8" s="11">
        <f t="shared" si="0"/>
        <v>17.533736629061099</v>
      </c>
      <c r="H8" s="6">
        <f t="shared" si="1"/>
        <v>7.4891386180604334E-6</v>
      </c>
    </row>
    <row r="9" spans="1:8" x14ac:dyDescent="0.25">
      <c r="A9" s="7">
        <v>7.2439999999999998</v>
      </c>
      <c r="B9" s="7">
        <v>17.638999999999999</v>
      </c>
      <c r="G9" s="11">
        <f t="shared" si="0"/>
        <v>17.64477368561792</v>
      </c>
      <c r="H9" s="6">
        <f t="shared" si="1"/>
        <v>3.3335445614589321E-5</v>
      </c>
    </row>
    <row r="10" spans="1:8" x14ac:dyDescent="0.25">
      <c r="A10" s="7">
        <v>7.8220000000000001</v>
      </c>
      <c r="B10" s="7">
        <v>17.722999999999999</v>
      </c>
      <c r="G10" s="11">
        <f t="shared" si="0"/>
        <v>17.73362348592223</v>
      </c>
      <c r="H10" s="6">
        <f t="shared" si="1"/>
        <v>1.1285845313984381E-4</v>
      </c>
    </row>
    <row r="11" spans="1:8" x14ac:dyDescent="0.25">
      <c r="A11" s="7">
        <v>8.6549999999999994</v>
      </c>
      <c r="B11" s="7">
        <v>17.835999999999999</v>
      </c>
      <c r="G11" s="11">
        <f t="shared" si="0"/>
        <v>17.85252041372334</v>
      </c>
      <c r="H11" s="6">
        <f t="shared" si="1"/>
        <v>2.7292406959037596E-4</v>
      </c>
    </row>
    <row r="12" spans="1:8" x14ac:dyDescent="0.25">
      <c r="A12" s="7">
        <v>9.4410000000000007</v>
      </c>
      <c r="B12" s="7">
        <v>17.939</v>
      </c>
      <c r="G12" s="11">
        <f t="shared" si="0"/>
        <v>17.956281631873562</v>
      </c>
      <c r="H12" s="6">
        <f t="shared" si="1"/>
        <v>2.9865480021331475E-4</v>
      </c>
    </row>
    <row r="13" spans="1:8" x14ac:dyDescent="0.25">
      <c r="A13" s="7">
        <v>10.321999999999999</v>
      </c>
      <c r="B13" s="7">
        <v>18.042999999999999</v>
      </c>
      <c r="G13" s="11">
        <f t="shared" si="0"/>
        <v>18.064371233822015</v>
      </c>
      <c r="H13" s="6">
        <f t="shared" si="1"/>
        <v>4.5672963507529011E-4</v>
      </c>
    </row>
    <row r="14" spans="1:8" x14ac:dyDescent="0.25">
      <c r="A14" s="7">
        <v>11.169</v>
      </c>
      <c r="B14" s="7">
        <v>18.138999999999999</v>
      </c>
      <c r="G14" s="11">
        <f t="shared" si="0"/>
        <v>18.16128369835182</v>
      </c>
      <c r="H14" s="6">
        <f t="shared" si="1"/>
        <v>4.9656321223493416E-4</v>
      </c>
    </row>
    <row r="15" spans="1:8" x14ac:dyDescent="0.25">
      <c r="A15" s="7">
        <v>12.404999999999999</v>
      </c>
      <c r="B15" s="7">
        <v>18.27</v>
      </c>
      <c r="G15" s="11">
        <f t="shared" si="0"/>
        <v>18.292276141465429</v>
      </c>
      <c r="H15" s="6">
        <f t="shared" si="1"/>
        <v>4.9622647858782009E-4</v>
      </c>
    </row>
    <row r="16" spans="1:8" x14ac:dyDescent="0.25">
      <c r="A16" s="7">
        <v>13.868</v>
      </c>
      <c r="B16" s="7">
        <v>18.407</v>
      </c>
      <c r="G16" s="11">
        <f t="shared" si="0"/>
        <v>18.43397765268378</v>
      </c>
      <c r="H16" s="6">
        <f t="shared" si="1"/>
        <v>7.2779374432663507E-4</v>
      </c>
    </row>
    <row r="17" spans="1:8" x14ac:dyDescent="0.25">
      <c r="A17" s="7">
        <v>14.983000000000001</v>
      </c>
      <c r="B17" s="7">
        <v>18.504999999999999</v>
      </c>
      <c r="G17" s="11">
        <f t="shared" si="0"/>
        <v>18.533847090307468</v>
      </c>
      <c r="H17" s="6">
        <f t="shared" si="1"/>
        <v>8.321546192072664E-4</v>
      </c>
    </row>
    <row r="18" spans="1:8" x14ac:dyDescent="0.25">
      <c r="A18" s="7">
        <v>16.614999999999998</v>
      </c>
      <c r="B18" s="7">
        <v>18.638000000000002</v>
      </c>
      <c r="G18" s="11">
        <f t="shared" si="0"/>
        <v>18.669419285417739</v>
      </c>
      <c r="H18" s="6">
        <f t="shared" si="1"/>
        <v>9.8717149616122627E-4</v>
      </c>
    </row>
    <row r="19" spans="1:8" x14ac:dyDescent="0.25">
      <c r="A19" s="7">
        <v>18.058</v>
      </c>
      <c r="B19" s="7">
        <v>18.742000000000001</v>
      </c>
      <c r="G19" s="11">
        <f t="shared" si="0"/>
        <v>18.780358237380998</v>
      </c>
      <c r="H19" s="6">
        <f t="shared" si="1"/>
        <v>1.4713543749769306E-3</v>
      </c>
    </row>
    <row r="20" spans="1:8" x14ac:dyDescent="0.25">
      <c r="A20" s="7">
        <v>19.542999999999999</v>
      </c>
      <c r="B20" s="7">
        <v>18.847999999999999</v>
      </c>
      <c r="G20" s="11">
        <f t="shared" si="0"/>
        <v>18.887080586918106</v>
      </c>
      <c r="H20" s="6">
        <f t="shared" si="1"/>
        <v>1.527292273863734E-3</v>
      </c>
    </row>
    <row r="21" spans="1:8" x14ac:dyDescent="0.25">
      <c r="A21" s="7">
        <v>21.754999999999999</v>
      </c>
      <c r="B21" s="7">
        <v>18.989000000000001</v>
      </c>
      <c r="G21" s="11">
        <f t="shared" si="0"/>
        <v>19.0341757585213</v>
      </c>
      <c r="H21" s="6">
        <f t="shared" si="1"/>
        <v>2.0408491579747656E-3</v>
      </c>
    </row>
    <row r="22" spans="1:8" x14ac:dyDescent="0.25">
      <c r="A22" s="7">
        <v>23.977</v>
      </c>
      <c r="B22" s="7">
        <v>19.132000000000001</v>
      </c>
      <c r="G22" s="11">
        <f t="shared" si="0"/>
        <v>19.169907121422618</v>
      </c>
      <c r="H22" s="6">
        <f t="shared" si="1"/>
        <v>1.4369498545489939E-3</v>
      </c>
    </row>
    <row r="23" spans="1:8" x14ac:dyDescent="0.25">
      <c r="A23" s="7">
        <v>26.303000000000001</v>
      </c>
      <c r="B23" s="7">
        <v>19.271000000000001</v>
      </c>
      <c r="G23" s="11">
        <f t="shared" si="0"/>
        <v>19.30121507158259</v>
      </c>
      <c r="H23" s="6">
        <f t="shared" si="1"/>
        <v>9.1295055074096818E-4</v>
      </c>
    </row>
    <row r="24" spans="1:8" x14ac:dyDescent="0.25">
      <c r="A24" s="7">
        <v>28.594999999999999</v>
      </c>
      <c r="B24" s="7">
        <v>19.402999999999999</v>
      </c>
      <c r="G24" s="11">
        <f t="shared" si="0"/>
        <v>19.421476714409746</v>
      </c>
      <c r="H24" s="6">
        <f t="shared" si="1"/>
        <v>3.4138897537935517E-4</v>
      </c>
    </row>
    <row r="25" spans="1:8" x14ac:dyDescent="0.25">
      <c r="A25" s="7">
        <v>31.581</v>
      </c>
      <c r="B25" s="7">
        <v>19.571000000000002</v>
      </c>
      <c r="G25" s="11">
        <f t="shared" si="0"/>
        <v>19.566667434473192</v>
      </c>
      <c r="H25" s="6">
        <f t="shared" si="1"/>
        <v>1.8771124044095152E-5</v>
      </c>
    </row>
    <row r="26" spans="1:8" x14ac:dyDescent="0.25">
      <c r="A26" s="7">
        <v>34.646999999999998</v>
      </c>
      <c r="B26" s="7">
        <v>19.728999999999999</v>
      </c>
      <c r="G26" s="11">
        <f t="shared" si="0"/>
        <v>19.704320854306484</v>
      </c>
      <c r="H26" s="6">
        <f t="shared" si="1"/>
        <v>6.0906023216173626E-4</v>
      </c>
    </row>
    <row r="27" spans="1:8" x14ac:dyDescent="0.25">
      <c r="A27" s="7">
        <v>38.15</v>
      </c>
      <c r="B27" s="7">
        <v>19.901</v>
      </c>
      <c r="G27" s="11">
        <f t="shared" si="0"/>
        <v>19.849709121438984</v>
      </c>
      <c r="H27" s="6">
        <f t="shared" si="1"/>
        <v>2.6307542235608676E-3</v>
      </c>
    </row>
    <row r="28" spans="1:8" x14ac:dyDescent="0.25">
      <c r="A28" s="7">
        <v>41.363999999999997</v>
      </c>
      <c r="B28" s="7">
        <v>20.041</v>
      </c>
      <c r="G28" s="11">
        <f t="shared" si="0"/>
        <v>19.973644269246318</v>
      </c>
      <c r="H28" s="6">
        <f t="shared" si="1"/>
        <v>4.5367944653625716E-3</v>
      </c>
    </row>
    <row r="29" spans="1:8" x14ac:dyDescent="0.25">
      <c r="A29" s="7">
        <v>45.429000000000002</v>
      </c>
      <c r="B29" s="7">
        <v>20.178999999999998</v>
      </c>
      <c r="G29" s="11">
        <f t="shared" si="0"/>
        <v>20.119406788784659</v>
      </c>
      <c r="H29" s="6">
        <f t="shared" si="1"/>
        <v>3.5513508229561121E-3</v>
      </c>
    </row>
    <row r="30" spans="1:8" x14ac:dyDescent="0.25">
      <c r="A30" s="7">
        <v>49.658999999999999</v>
      </c>
      <c r="B30" s="7">
        <v>20.327999999999999</v>
      </c>
      <c r="G30" s="11">
        <f t="shared" si="0"/>
        <v>20.259994329470334</v>
      </c>
      <c r="H30" s="6">
        <f t="shared" si="1"/>
        <v>4.6247712241893465E-3</v>
      </c>
    </row>
    <row r="31" spans="1:8" x14ac:dyDescent="0.25">
      <c r="A31" s="7">
        <v>54.859000000000002</v>
      </c>
      <c r="B31" s="7">
        <v>20.475999999999999</v>
      </c>
      <c r="G31" s="11">
        <f t="shared" si="0"/>
        <v>20.419775398808003</v>
      </c>
      <c r="H31" s="6">
        <f t="shared" si="1"/>
        <v>3.1612057791989999E-3</v>
      </c>
    </row>
    <row r="32" spans="1:8" x14ac:dyDescent="0.25">
      <c r="A32" s="7">
        <v>60.283999999999999</v>
      </c>
      <c r="B32" s="7">
        <v>20.626999999999999</v>
      </c>
      <c r="G32" s="11">
        <f t="shared" si="0"/>
        <v>20.573569128177503</v>
      </c>
      <c r="H32" s="6">
        <f t="shared" si="1"/>
        <v>2.8548580637119563E-3</v>
      </c>
    </row>
    <row r="33" spans="1:8" x14ac:dyDescent="0.25">
      <c r="A33" s="7">
        <v>66.322999999999993</v>
      </c>
      <c r="B33" s="7">
        <v>20.76</v>
      </c>
      <c r="G33" s="11">
        <f t="shared" si="0"/>
        <v>20.731782084389131</v>
      </c>
      <c r="H33" s="6">
        <f t="shared" si="1"/>
        <v>7.9625076142220293E-4</v>
      </c>
    </row>
    <row r="34" spans="1:8" x14ac:dyDescent="0.25">
      <c r="A34" s="7">
        <v>72.41</v>
      </c>
      <c r="B34" s="7">
        <v>20.893999999999998</v>
      </c>
      <c r="G34" s="11">
        <f t="shared" si="0"/>
        <v>20.879563266613928</v>
      </c>
      <c r="H34" s="6">
        <f t="shared" si="1"/>
        <v>2.0841927086046784E-4</v>
      </c>
    </row>
    <row r="35" spans="1:8" x14ac:dyDescent="0.25">
      <c r="A35" s="7">
        <v>79.433000000000007</v>
      </c>
      <c r="B35" s="7">
        <v>21.04</v>
      </c>
      <c r="G35" s="11">
        <f t="shared" si="0"/>
        <v>21.037746755609241</v>
      </c>
      <c r="H35" s="6">
        <f t="shared" si="1"/>
        <v>5.0771102844820012E-6</v>
      </c>
    </row>
    <row r="36" spans="1:8" x14ac:dyDescent="0.25">
      <c r="A36" s="7">
        <v>87.147000000000006</v>
      </c>
      <c r="B36" s="7">
        <v>21.193999999999999</v>
      </c>
      <c r="G36" s="11">
        <f t="shared" si="0"/>
        <v>21.198616911694561</v>
      </c>
      <c r="H36" s="6">
        <f t="shared" si="1"/>
        <v>2.1315873595383545E-5</v>
      </c>
    </row>
    <row r="37" spans="1:8" x14ac:dyDescent="0.25">
      <c r="A37" s="7">
        <v>95.236000000000004</v>
      </c>
      <c r="B37" s="7">
        <v>21.334</v>
      </c>
      <c r="G37" s="11">
        <f t="shared" si="0"/>
        <v>21.355057097298015</v>
      </c>
      <c r="H37" s="6">
        <f t="shared" si="1"/>
        <v>4.4340134661810212E-4</v>
      </c>
    </row>
    <row r="38" spans="1:8" x14ac:dyDescent="0.25">
      <c r="A38" s="7">
        <v>105.828</v>
      </c>
      <c r="B38" s="7">
        <v>21.545000000000002</v>
      </c>
      <c r="G38" s="11">
        <f t="shared" si="0"/>
        <v>21.543992555757431</v>
      </c>
      <c r="H38" s="6">
        <f t="shared" si="1"/>
        <v>1.0149439018897659E-6</v>
      </c>
    </row>
    <row r="39" spans="1:8" x14ac:dyDescent="0.25">
      <c r="A39" s="7">
        <v>115.239</v>
      </c>
      <c r="B39" s="7">
        <v>21.69</v>
      </c>
      <c r="G39" s="11">
        <f t="shared" si="0"/>
        <v>21.699096343655395</v>
      </c>
      <c r="H39" s="6">
        <f t="shared" si="1"/>
        <v>8.2743467897017006E-5</v>
      </c>
    </row>
    <row r="40" spans="1:8" x14ac:dyDescent="0.25">
      <c r="A40" s="7">
        <v>125.893</v>
      </c>
      <c r="B40" s="7">
        <v>21.888000000000002</v>
      </c>
      <c r="G40" s="11">
        <f t="shared" si="0"/>
        <v>21.862457024729157</v>
      </c>
      <c r="H40" s="6">
        <f t="shared" si="1"/>
        <v>6.5244358568700676E-4</v>
      </c>
    </row>
    <row r="41" spans="1:8" x14ac:dyDescent="0.25">
      <c r="A41" s="7">
        <v>136.83600000000001</v>
      </c>
      <c r="B41" s="7">
        <v>22.035</v>
      </c>
      <c r="G41" s="11">
        <f t="shared" si="0"/>
        <v>22.018691622605189</v>
      </c>
      <c r="H41" s="6">
        <f t="shared" si="1"/>
        <v>2.659631732515807E-4</v>
      </c>
    </row>
    <row r="42" spans="1:8" x14ac:dyDescent="0.25">
      <c r="A42" s="7">
        <v>151.35599999999999</v>
      </c>
      <c r="B42" s="7">
        <v>22.277999999999999</v>
      </c>
      <c r="G42" s="11">
        <f t="shared" si="0"/>
        <v>22.210690184477475</v>
      </c>
      <c r="H42" s="6">
        <f t="shared" si="1"/>
        <v>4.5306112656762158E-3</v>
      </c>
    </row>
    <row r="43" spans="1:8" x14ac:dyDescent="0.25">
      <c r="A43" s="7">
        <v>165.80600000000001</v>
      </c>
      <c r="B43" s="7">
        <v>22.414000000000001</v>
      </c>
      <c r="G43" s="11">
        <f t="shared" si="0"/>
        <v>22.387117173023093</v>
      </c>
      <c r="H43" s="6">
        <f t="shared" si="1"/>
        <v>7.2268638627041566E-4</v>
      </c>
    </row>
    <row r="44" spans="1:8" x14ac:dyDescent="0.25">
      <c r="A44" s="7">
        <v>184.33199999999999</v>
      </c>
      <c r="B44" s="7">
        <v>22.617999999999999</v>
      </c>
      <c r="G44" s="11">
        <f t="shared" si="0"/>
        <v>22.595492347129742</v>
      </c>
      <c r="H44" s="6">
        <f t="shared" si="1"/>
        <v>5.0659443772796918E-4</v>
      </c>
    </row>
    <row r="45" spans="1:8" x14ac:dyDescent="0.25">
      <c r="A45" s="7">
        <v>201.83699999999999</v>
      </c>
      <c r="B45" s="7">
        <v>22.788</v>
      </c>
      <c r="G45" s="11">
        <f t="shared" si="0"/>
        <v>22.776952188336679</v>
      </c>
      <c r="H45" s="6">
        <f t="shared" si="1"/>
        <v>1.2205414254821213E-4</v>
      </c>
    </row>
    <row r="46" spans="1:8" x14ac:dyDescent="0.25">
      <c r="A46" s="7">
        <v>221.05500000000001</v>
      </c>
      <c r="B46" s="7">
        <v>22.917000000000002</v>
      </c>
      <c r="G46" s="11">
        <f t="shared" si="0"/>
        <v>22.9616788889413</v>
      </c>
      <c r="H46" s="6">
        <f t="shared" si="1"/>
        <v>1.9962031170288916E-3</v>
      </c>
    </row>
    <row r="47" spans="1:8" x14ac:dyDescent="0.25">
      <c r="A47" s="7">
        <v>235.09899999999999</v>
      </c>
      <c r="B47" s="7">
        <v>23.068000000000001</v>
      </c>
      <c r="G47" s="11">
        <f t="shared" si="0"/>
        <v>23.088401144084038</v>
      </c>
      <c r="H47" s="6">
        <f t="shared" si="1"/>
        <v>4.1620667993763036E-4</v>
      </c>
    </row>
    <row r="48" spans="1:8" x14ac:dyDescent="0.25">
      <c r="A48" s="7">
        <v>262.62299999999999</v>
      </c>
      <c r="B48" s="7">
        <v>23.256</v>
      </c>
      <c r="G48" s="11">
        <f t="shared" si="0"/>
        <v>23.319511423545901</v>
      </c>
      <c r="H48" s="6">
        <f t="shared" si="1"/>
        <v>4.0337009208267858E-3</v>
      </c>
    </row>
    <row r="49" spans="1:8" x14ac:dyDescent="0.25">
      <c r="A49" s="7">
        <v>286.74799999999999</v>
      </c>
      <c r="B49" s="7">
        <v>23.47</v>
      </c>
      <c r="G49" s="11">
        <f t="shared" si="0"/>
        <v>23.506064903737677</v>
      </c>
      <c r="H49" s="6">
        <f t="shared" si="1"/>
        <v>1.3006772816079894E-3</v>
      </c>
    </row>
    <row r="50" spans="1:8" x14ac:dyDescent="0.25">
      <c r="A50" s="7">
        <v>317.2</v>
      </c>
      <c r="B50" s="7">
        <v>23.648</v>
      </c>
      <c r="G50" s="11">
        <f t="shared" si="0"/>
        <v>23.723747370342409</v>
      </c>
      <c r="H50" s="6">
        <f t="shared" si="1"/>
        <v>5.7376641137900581E-3</v>
      </c>
    </row>
    <row r="51" spans="1:8" x14ac:dyDescent="0.25">
      <c r="A51" s="7">
        <v>347.33600000000001</v>
      </c>
      <c r="B51" s="7">
        <v>23.870999999999999</v>
      </c>
      <c r="G51" s="11">
        <f t="shared" si="0"/>
        <v>23.922687879640115</v>
      </c>
      <c r="H51" s="6">
        <f t="shared" si="1"/>
        <v>2.6716369016911764E-3</v>
      </c>
    </row>
    <row r="52" spans="1:8" x14ac:dyDescent="0.25">
      <c r="A52" s="7">
        <v>383.11900000000003</v>
      </c>
      <c r="B52" s="7">
        <v>24.053000000000001</v>
      </c>
      <c r="G52" s="11">
        <f t="shared" si="0"/>
        <v>24.14106393332105</v>
      </c>
      <c r="H52" s="6">
        <f t="shared" si="1"/>
        <v>7.7552563519741454E-3</v>
      </c>
    </row>
    <row r="53" spans="1:8" x14ac:dyDescent="0.25">
      <c r="A53" s="7">
        <v>418.31200000000001</v>
      </c>
      <c r="B53" s="7">
        <v>24.318000000000001</v>
      </c>
      <c r="G53" s="11">
        <f t="shared" si="0"/>
        <v>24.339880345333949</v>
      </c>
      <c r="H53" s="6">
        <f t="shared" si="1"/>
        <v>4.7874951193280072E-4</v>
      </c>
    </row>
    <row r="54" spans="1:8" x14ac:dyDescent="0.25">
      <c r="A54" s="7">
        <v>457.43900000000002</v>
      </c>
      <c r="B54" s="7">
        <v>24.52</v>
      </c>
      <c r="G54" s="11">
        <f t="shared" si="0"/>
        <v>24.545214566218451</v>
      </c>
      <c r="H54" s="6">
        <f t="shared" si="1"/>
        <v>6.3577434958468821E-4</v>
      </c>
    </row>
    <row r="55" spans="1:8" x14ac:dyDescent="0.25">
      <c r="A55" s="7">
        <v>498.88400000000001</v>
      </c>
      <c r="B55" s="7">
        <v>24.777000000000001</v>
      </c>
      <c r="G55" s="11">
        <f t="shared" si="0"/>
        <v>24.747361335607824</v>
      </c>
      <c r="H55" s="6">
        <f t="shared" si="1"/>
        <v>8.7845042695210704E-4</v>
      </c>
    </row>
    <row r="56" spans="1:8" x14ac:dyDescent="0.25">
      <c r="A56" s="7">
        <v>542.00099999999998</v>
      </c>
      <c r="B56" s="7">
        <v>24.975999999999999</v>
      </c>
      <c r="G56" s="11">
        <f t="shared" si="0"/>
        <v>24.943351157682933</v>
      </c>
      <c r="H56" s="6">
        <f t="shared" si="1"/>
        <v>1.0659469046446321E-3</v>
      </c>
    </row>
    <row r="57" spans="1:8" x14ac:dyDescent="0.25">
      <c r="A57" s="7">
        <v>631</v>
      </c>
      <c r="B57" s="7">
        <v>25.282</v>
      </c>
      <c r="G57" s="11">
        <f t="shared" si="0"/>
        <v>25.310019895501977</v>
      </c>
      <c r="H57" s="6">
        <f t="shared" si="1"/>
        <v>7.8511454394171269E-4</v>
      </c>
    </row>
    <row r="58" spans="1:8" x14ac:dyDescent="0.25">
      <c r="A58" s="7">
        <v>722.77</v>
      </c>
      <c r="B58" s="7">
        <v>25.69</v>
      </c>
      <c r="G58" s="11">
        <f t="shared" si="0"/>
        <v>25.645535671724804</v>
      </c>
      <c r="H58" s="6">
        <f t="shared" si="1"/>
        <v>1.9770764889644713E-3</v>
      </c>
    </row>
    <row r="59" spans="1:8" x14ac:dyDescent="0.25">
      <c r="A59" s="7">
        <v>877.00099999999998</v>
      </c>
      <c r="B59" s="7">
        <v>26.177</v>
      </c>
      <c r="G59" s="11">
        <f t="shared" si="0"/>
        <v>26.13692063166356</v>
      </c>
      <c r="H59" s="6">
        <f t="shared" si="1"/>
        <v>1.6063557662479573E-3</v>
      </c>
    </row>
    <row r="60" spans="1:8" x14ac:dyDescent="0.25">
      <c r="H60" s="6">
        <f>SUM(H2:H59)</f>
        <v>7.8501411560003717E-2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NGC 4472 surface brightness</vt:lpstr>
      <vt:lpstr>Solver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Kovács</dc:creator>
  <cp:lastModifiedBy>József Kovács</cp:lastModifiedBy>
  <cp:lastPrinted>2022-05-01T16:10:31Z</cp:lastPrinted>
  <dcterms:created xsi:type="dcterms:W3CDTF">2022-05-01T12:46:25Z</dcterms:created>
  <dcterms:modified xsi:type="dcterms:W3CDTF">2022-05-01T17:18:39Z</dcterms:modified>
</cp:coreProperties>
</file>